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muesiri Ojo\Desktop\National Bureau of Statistics\NBS 2018\Admin Data Collection\Air Traffic\"/>
    </mc:Choice>
  </mc:AlternateContent>
  <xr:revisionPtr revIDLastSave="0" documentId="13_ncr:1_{D048AE67-DC6F-4BE7-AF5E-B2892B2382D7}" xr6:coauthVersionLast="34" xr6:coauthVersionMax="34" xr10:uidLastSave="{00000000-0000-0000-0000-000000000000}"/>
  <bookViews>
    <workbookView xWindow="0" yWindow="0" windowWidth="19200" windowHeight="6960" activeTab="2" xr2:uid="{00000000-000D-0000-FFFF-FFFF00000000}"/>
  </bookViews>
  <sheets>
    <sheet name="1ST QRT " sheetId="1" r:id="rId1"/>
    <sheet name="2ND QRT " sheetId="3" r:id="rId2"/>
    <sheet name="Half Year 2018" sheetId="8" r:id="rId3"/>
  </sheets>
  <definedNames>
    <definedName name="_xlnm.Print_Area" localSheetId="0">'1ST QRT '!$A$1:$L$199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0" i="8" l="1"/>
  <c r="G40" i="8"/>
  <c r="F41" i="8"/>
  <c r="G41" i="8"/>
  <c r="F42" i="8"/>
  <c r="G42" i="8"/>
  <c r="F85" i="8"/>
  <c r="G85" i="8"/>
  <c r="F86" i="8"/>
  <c r="G86" i="8"/>
  <c r="G87" i="8" s="1"/>
  <c r="F87" i="8"/>
  <c r="F128" i="8"/>
  <c r="G128" i="8"/>
  <c r="F169" i="8"/>
  <c r="G169" i="8"/>
  <c r="F170" i="8"/>
  <c r="G170" i="8"/>
  <c r="H158" i="3" l="1"/>
  <c r="B169" i="3" l="1"/>
  <c r="C126" i="3"/>
  <c r="D126" i="3"/>
  <c r="E126" i="3"/>
  <c r="I126" i="3" s="1"/>
  <c r="F126" i="3"/>
  <c r="G126" i="3"/>
  <c r="B126" i="3"/>
  <c r="H126" i="3" s="1"/>
  <c r="C127" i="3"/>
  <c r="C128" i="3" s="1"/>
  <c r="D127" i="3"/>
  <c r="E127" i="3"/>
  <c r="F127" i="3"/>
  <c r="F128" i="3" s="1"/>
  <c r="G127" i="3"/>
  <c r="G128" i="3" s="1"/>
  <c r="B127" i="3"/>
  <c r="H118" i="3"/>
  <c r="I116" i="3"/>
  <c r="H116" i="3"/>
  <c r="H110" i="3"/>
  <c r="H95" i="3"/>
  <c r="B40" i="3"/>
  <c r="C40" i="3"/>
  <c r="D40" i="3"/>
  <c r="E40" i="3"/>
  <c r="F40" i="3"/>
  <c r="G40" i="3"/>
  <c r="J17" i="8"/>
  <c r="J27" i="8"/>
  <c r="B128" i="3" l="1"/>
  <c r="E128" i="3"/>
  <c r="D128" i="3"/>
  <c r="H106" i="1" l="1"/>
  <c r="C136" i="8" l="1"/>
  <c r="B136" i="8"/>
  <c r="D158" i="8"/>
  <c r="D115" i="8"/>
  <c r="C117" i="8"/>
  <c r="B117" i="8"/>
  <c r="B110" i="8"/>
  <c r="D62" i="8"/>
  <c r="E62" i="8"/>
  <c r="D72" i="8"/>
  <c r="E72" i="8"/>
  <c r="B62" i="8"/>
  <c r="C62" i="8"/>
  <c r="B72" i="8"/>
  <c r="C72" i="8"/>
  <c r="D17" i="8"/>
  <c r="E17" i="8"/>
  <c r="D27" i="8"/>
  <c r="E27" i="8"/>
  <c r="B17" i="8"/>
  <c r="C17" i="8"/>
  <c r="B27" i="8"/>
  <c r="C27" i="8"/>
  <c r="I127" i="8"/>
  <c r="H127" i="8"/>
  <c r="I126" i="8"/>
  <c r="H126" i="8"/>
  <c r="I155" i="1"/>
  <c r="C137" i="8" s="1"/>
  <c r="H155" i="1"/>
  <c r="B137" i="8" s="1"/>
  <c r="C139" i="1"/>
  <c r="D139" i="1"/>
  <c r="E139" i="1"/>
  <c r="F139" i="1"/>
  <c r="G139" i="1"/>
  <c r="B139" i="1"/>
  <c r="J155" i="1" l="1"/>
  <c r="L155" i="1" s="1"/>
  <c r="C86" i="3"/>
  <c r="D86" i="3"/>
  <c r="E86" i="3"/>
  <c r="F86" i="3"/>
  <c r="G86" i="3"/>
  <c r="B86" i="3"/>
  <c r="C91" i="1"/>
  <c r="D91" i="1"/>
  <c r="E91" i="1"/>
  <c r="F91" i="1"/>
  <c r="G91" i="1"/>
  <c r="B91" i="1"/>
  <c r="E41" i="3" l="1"/>
  <c r="E42" i="3" s="1"/>
  <c r="H55" i="1"/>
  <c r="B50" i="8" s="1"/>
  <c r="H56" i="1"/>
  <c r="B51" i="8" s="1"/>
  <c r="H57" i="1"/>
  <c r="B52" i="8" s="1"/>
  <c r="H58" i="1"/>
  <c r="B53" i="8" s="1"/>
  <c r="H59" i="1"/>
  <c r="B54" i="8" s="1"/>
  <c r="H60" i="1"/>
  <c r="B55" i="8" s="1"/>
  <c r="H61" i="1"/>
  <c r="B56" i="8" s="1"/>
  <c r="H62" i="1"/>
  <c r="B57" i="8" s="1"/>
  <c r="H63" i="1"/>
  <c r="B58" i="8" s="1"/>
  <c r="H64" i="1"/>
  <c r="B59" i="8" s="1"/>
  <c r="H65" i="1"/>
  <c r="B60" i="8" s="1"/>
  <c r="H66" i="1"/>
  <c r="B61" i="8" s="1"/>
  <c r="H68" i="1"/>
  <c r="B63" i="8" s="1"/>
  <c r="H69" i="1"/>
  <c r="B64" i="8" s="1"/>
  <c r="H70" i="1"/>
  <c r="B65" i="8" s="1"/>
  <c r="H71" i="1"/>
  <c r="B66" i="8" s="1"/>
  <c r="H72" i="1"/>
  <c r="B67" i="8" s="1"/>
  <c r="H73" i="1"/>
  <c r="B68" i="8" s="1"/>
  <c r="H74" i="1"/>
  <c r="B69" i="8" s="1"/>
  <c r="H75" i="1"/>
  <c r="B70" i="8" s="1"/>
  <c r="H76" i="1"/>
  <c r="B71" i="8" s="1"/>
  <c r="H78" i="1"/>
  <c r="B73" i="8" s="1"/>
  <c r="H79" i="1"/>
  <c r="B74" i="8" s="1"/>
  <c r="H80" i="1"/>
  <c r="B75" i="8" s="1"/>
  <c r="H81" i="1"/>
  <c r="B76" i="8" s="1"/>
  <c r="H82" i="1"/>
  <c r="B77" i="8" s="1"/>
  <c r="H83" i="1"/>
  <c r="B78" i="8" s="1"/>
  <c r="H84" i="1"/>
  <c r="B79" i="8" s="1"/>
  <c r="H85" i="1"/>
  <c r="B80" i="8" s="1"/>
  <c r="H86" i="1"/>
  <c r="B81" i="8" s="1"/>
  <c r="H87" i="1"/>
  <c r="H88" i="1"/>
  <c r="B83" i="8" s="1"/>
  <c r="H89" i="1"/>
  <c r="B84" i="8" s="1"/>
  <c r="H6" i="1"/>
  <c r="B6" i="8" s="1"/>
  <c r="I6" i="1"/>
  <c r="C6" i="8" s="1"/>
  <c r="H7" i="1"/>
  <c r="I7" i="1"/>
  <c r="C7" i="8" s="1"/>
  <c r="H8" i="1"/>
  <c r="B8" i="8" s="1"/>
  <c r="I8" i="1"/>
  <c r="C8" i="8" s="1"/>
  <c r="H9" i="1"/>
  <c r="I9" i="1"/>
  <c r="C9" i="8" s="1"/>
  <c r="H10" i="1"/>
  <c r="B10" i="8" s="1"/>
  <c r="I10" i="1"/>
  <c r="C10" i="8" s="1"/>
  <c r="H11" i="1"/>
  <c r="I11" i="1"/>
  <c r="C11" i="8" s="1"/>
  <c r="H12" i="1"/>
  <c r="I12" i="1"/>
  <c r="C12" i="8" s="1"/>
  <c r="H13" i="1"/>
  <c r="I13" i="1"/>
  <c r="C13" i="8" s="1"/>
  <c r="H14" i="1"/>
  <c r="I14" i="1"/>
  <c r="C14" i="8" s="1"/>
  <c r="H15" i="1"/>
  <c r="I15" i="1"/>
  <c r="C15" i="8" s="1"/>
  <c r="H16" i="1"/>
  <c r="I16" i="1"/>
  <c r="C16" i="8" s="1"/>
  <c r="H18" i="1"/>
  <c r="I18" i="1"/>
  <c r="C18" i="8" s="1"/>
  <c r="H19" i="1"/>
  <c r="I19" i="1"/>
  <c r="C19" i="8" s="1"/>
  <c r="H20" i="1"/>
  <c r="I20" i="1"/>
  <c r="C20" i="8" s="1"/>
  <c r="H21" i="1"/>
  <c r="I21" i="1"/>
  <c r="C21" i="8" s="1"/>
  <c r="H22" i="1"/>
  <c r="I22" i="1"/>
  <c r="C22" i="8" s="1"/>
  <c r="H23" i="1"/>
  <c r="I23" i="1"/>
  <c r="C23" i="8" s="1"/>
  <c r="H24" i="1"/>
  <c r="I24" i="1"/>
  <c r="C24" i="8" s="1"/>
  <c r="H25" i="1"/>
  <c r="I25" i="1"/>
  <c r="C25" i="8" s="1"/>
  <c r="H26" i="1"/>
  <c r="I26" i="1"/>
  <c r="C26" i="8" s="1"/>
  <c r="H28" i="1"/>
  <c r="I28" i="1"/>
  <c r="C28" i="8" s="1"/>
  <c r="H29" i="1"/>
  <c r="I29" i="1"/>
  <c r="C29" i="8" s="1"/>
  <c r="H30" i="1"/>
  <c r="I30" i="1"/>
  <c r="C30" i="8" s="1"/>
  <c r="H31" i="1"/>
  <c r="I31" i="1"/>
  <c r="C31" i="8" s="1"/>
  <c r="H32" i="1"/>
  <c r="I32" i="1"/>
  <c r="C32" i="8" s="1"/>
  <c r="H33" i="1"/>
  <c r="I33" i="1"/>
  <c r="C33" i="8" s="1"/>
  <c r="H34" i="1"/>
  <c r="I34" i="1"/>
  <c r="C34" i="8" s="1"/>
  <c r="H35" i="1"/>
  <c r="I35" i="1"/>
  <c r="C35" i="8" s="1"/>
  <c r="H36" i="1"/>
  <c r="I36" i="1"/>
  <c r="C36" i="8" s="1"/>
  <c r="H37" i="1"/>
  <c r="I37" i="1"/>
  <c r="C37" i="8" s="1"/>
  <c r="H38" i="1"/>
  <c r="I38" i="1"/>
  <c r="C38" i="8" s="1"/>
  <c r="D40" i="1"/>
  <c r="E40" i="1"/>
  <c r="F40" i="1"/>
  <c r="G40" i="1"/>
  <c r="B41" i="3"/>
  <c r="B41" i="1"/>
  <c r="B40" i="1"/>
  <c r="C40" i="1"/>
  <c r="C41" i="1"/>
  <c r="H117" i="3"/>
  <c r="D117" i="8" s="1"/>
  <c r="H117" i="8" s="1"/>
  <c r="D118" i="8"/>
  <c r="I117" i="3"/>
  <c r="E117" i="8" s="1"/>
  <c r="I117" i="8" s="1"/>
  <c r="I118" i="3"/>
  <c r="E118" i="8" s="1"/>
  <c r="D116" i="8"/>
  <c r="I121" i="1"/>
  <c r="H122" i="1"/>
  <c r="B111" i="8" s="1"/>
  <c r="I122" i="1"/>
  <c r="C111" i="8" s="1"/>
  <c r="I39" i="1"/>
  <c r="C39" i="8" s="1"/>
  <c r="H39" i="1"/>
  <c r="J18" i="1" l="1"/>
  <c r="J121" i="1"/>
  <c r="C110" i="8"/>
  <c r="B82" i="8"/>
  <c r="H91" i="1"/>
  <c r="B85" i="8"/>
  <c r="J36" i="1"/>
  <c r="L36" i="1" s="1"/>
  <c r="B36" i="8"/>
  <c r="J32" i="1"/>
  <c r="L32" i="1" s="1"/>
  <c r="B32" i="8"/>
  <c r="J25" i="1"/>
  <c r="B25" i="8"/>
  <c r="J21" i="1"/>
  <c r="B21" i="8"/>
  <c r="J16" i="1"/>
  <c r="L16" i="1" s="1"/>
  <c r="B16" i="8"/>
  <c r="J39" i="1"/>
  <c r="L39" i="1" s="1"/>
  <c r="B39" i="8"/>
  <c r="J38" i="1"/>
  <c r="L38" i="1" s="1"/>
  <c r="B38" i="8"/>
  <c r="J34" i="1"/>
  <c r="B34" i="8"/>
  <c r="J28" i="1"/>
  <c r="L28" i="1" s="1"/>
  <c r="B28" i="8"/>
  <c r="J23" i="1"/>
  <c r="L23" i="1" s="1"/>
  <c r="B23" i="8"/>
  <c r="J19" i="1"/>
  <c r="B19" i="8"/>
  <c r="J14" i="1"/>
  <c r="L14" i="1" s="1"/>
  <c r="B14" i="8"/>
  <c r="J12" i="1"/>
  <c r="L12" i="1" s="1"/>
  <c r="B12" i="8"/>
  <c r="J37" i="1"/>
  <c r="B37" i="8"/>
  <c r="J35" i="1"/>
  <c r="B35" i="8"/>
  <c r="J33" i="1"/>
  <c r="B33" i="8"/>
  <c r="J31" i="1"/>
  <c r="L31" i="1" s="1"/>
  <c r="B31" i="8"/>
  <c r="J29" i="1"/>
  <c r="L29" i="1" s="1"/>
  <c r="B29" i="8"/>
  <c r="J26" i="1"/>
  <c r="B26" i="8"/>
  <c r="J24" i="1"/>
  <c r="L24" i="1" s="1"/>
  <c r="B24" i="8"/>
  <c r="J22" i="1"/>
  <c r="L22" i="1" s="1"/>
  <c r="B22" i="8"/>
  <c r="J20" i="1"/>
  <c r="L20" i="1" s="1"/>
  <c r="B20" i="8"/>
  <c r="L18" i="1"/>
  <c r="B18" i="8"/>
  <c r="J15" i="1"/>
  <c r="B15" i="8"/>
  <c r="J13" i="1"/>
  <c r="L13" i="1" s="1"/>
  <c r="B13" i="8"/>
  <c r="J11" i="1"/>
  <c r="L11" i="1" s="1"/>
  <c r="B11" i="8"/>
  <c r="J9" i="1"/>
  <c r="L9" i="1" s="1"/>
  <c r="B9" i="8"/>
  <c r="J7" i="1"/>
  <c r="L7" i="1" s="1"/>
  <c r="B7" i="8"/>
  <c r="J30" i="1"/>
  <c r="L30" i="1" s="1"/>
  <c r="B30" i="8"/>
  <c r="C41" i="8"/>
  <c r="J10" i="1"/>
  <c r="J8" i="1"/>
  <c r="L8" i="1" s="1"/>
  <c r="J6" i="1"/>
  <c r="L6" i="1" s="1"/>
  <c r="J117" i="3"/>
  <c r="J122" i="1"/>
  <c r="L122" i="1" s="1"/>
  <c r="J118" i="3"/>
  <c r="L118" i="3" s="1"/>
  <c r="G169" i="3"/>
  <c r="G170" i="3" s="1"/>
  <c r="F169" i="3"/>
  <c r="F170" i="3" s="1"/>
  <c r="E169" i="3"/>
  <c r="E170" i="3" s="1"/>
  <c r="D169" i="3"/>
  <c r="D170" i="3" s="1"/>
  <c r="C169" i="3"/>
  <c r="C170" i="3" s="1"/>
  <c r="B170" i="3"/>
  <c r="I168" i="3"/>
  <c r="H168" i="3"/>
  <c r="D168" i="8" s="1"/>
  <c r="H168" i="8" s="1"/>
  <c r="I167" i="3"/>
  <c r="H167" i="3"/>
  <c r="D167" i="8" s="1"/>
  <c r="I166" i="3"/>
  <c r="H166" i="3"/>
  <c r="D166" i="8" s="1"/>
  <c r="I165" i="3"/>
  <c r="H165" i="3"/>
  <c r="D165" i="8" s="1"/>
  <c r="I164" i="3"/>
  <c r="H164" i="3"/>
  <c r="D164" i="8" s="1"/>
  <c r="I163" i="3"/>
  <c r="H163" i="3"/>
  <c r="D163" i="8" s="1"/>
  <c r="I162" i="3"/>
  <c r="H162" i="3"/>
  <c r="D162" i="8" s="1"/>
  <c r="I161" i="3"/>
  <c r="H161" i="3"/>
  <c r="D161" i="8" s="1"/>
  <c r="I160" i="3"/>
  <c r="H160" i="3"/>
  <c r="D160" i="8" s="1"/>
  <c r="I159" i="3"/>
  <c r="H159" i="3"/>
  <c r="D159" i="8" s="1"/>
  <c r="I158" i="3"/>
  <c r="E158" i="8" s="1"/>
  <c r="I157" i="3"/>
  <c r="H157" i="3"/>
  <c r="D157" i="8" s="1"/>
  <c r="I156" i="3"/>
  <c r="H156" i="3"/>
  <c r="D156" i="8" s="1"/>
  <c r="I155" i="3"/>
  <c r="H155" i="3"/>
  <c r="D155" i="8" s="1"/>
  <c r="I154" i="3"/>
  <c r="H154" i="3"/>
  <c r="D154" i="8" s="1"/>
  <c r="I153" i="3"/>
  <c r="H153" i="3"/>
  <c r="D153" i="8" s="1"/>
  <c r="I152" i="3"/>
  <c r="H152" i="3"/>
  <c r="D152" i="8" s="1"/>
  <c r="I151" i="3"/>
  <c r="H151" i="3"/>
  <c r="D151" i="8" s="1"/>
  <c r="I150" i="3"/>
  <c r="H150" i="3"/>
  <c r="D150" i="8" s="1"/>
  <c r="I149" i="3"/>
  <c r="H149" i="3"/>
  <c r="D149" i="8" s="1"/>
  <c r="I148" i="3"/>
  <c r="H148" i="3"/>
  <c r="D148" i="8" s="1"/>
  <c r="I147" i="3"/>
  <c r="H147" i="3"/>
  <c r="D147" i="8" s="1"/>
  <c r="I146" i="3"/>
  <c r="H146" i="3"/>
  <c r="D146" i="8" s="1"/>
  <c r="I145" i="3"/>
  <c r="H145" i="3"/>
  <c r="D145" i="8" s="1"/>
  <c r="I144" i="3"/>
  <c r="H144" i="3"/>
  <c r="D144" i="8" s="1"/>
  <c r="I143" i="3"/>
  <c r="H143" i="3"/>
  <c r="D143" i="8" s="1"/>
  <c r="I142" i="3"/>
  <c r="H142" i="3"/>
  <c r="D142" i="8" s="1"/>
  <c r="I141" i="3"/>
  <c r="H141" i="3"/>
  <c r="D141" i="8" s="1"/>
  <c r="I140" i="3"/>
  <c r="H140" i="3"/>
  <c r="D140" i="8" s="1"/>
  <c r="I139" i="3"/>
  <c r="H139" i="3"/>
  <c r="D139" i="8" s="1"/>
  <c r="I138" i="3"/>
  <c r="H138" i="3"/>
  <c r="D138" i="8" s="1"/>
  <c r="I137" i="3"/>
  <c r="E137" i="8" s="1"/>
  <c r="H137" i="3"/>
  <c r="D137" i="8" s="1"/>
  <c r="I136" i="3"/>
  <c r="H136" i="3"/>
  <c r="D136" i="8" s="1"/>
  <c r="H136" i="8" s="1"/>
  <c r="I127" i="3"/>
  <c r="H127" i="3"/>
  <c r="I125" i="3"/>
  <c r="E125" i="8" s="1"/>
  <c r="H125" i="3"/>
  <c r="D125" i="8" s="1"/>
  <c r="I124" i="3"/>
  <c r="E124" i="8" s="1"/>
  <c r="H124" i="3"/>
  <c r="D124" i="8" s="1"/>
  <c r="I123" i="3"/>
  <c r="E123" i="8" s="1"/>
  <c r="H123" i="3"/>
  <c r="D123" i="8" s="1"/>
  <c r="I122" i="3"/>
  <c r="E122" i="8" s="1"/>
  <c r="H122" i="3"/>
  <c r="D122" i="8" s="1"/>
  <c r="I121" i="3"/>
  <c r="E121" i="8" s="1"/>
  <c r="H121" i="3"/>
  <c r="D121" i="8" s="1"/>
  <c r="I120" i="3"/>
  <c r="E120" i="8" s="1"/>
  <c r="H120" i="3"/>
  <c r="D120" i="8" s="1"/>
  <c r="I119" i="3"/>
  <c r="E119" i="8" s="1"/>
  <c r="H119" i="3"/>
  <c r="D119" i="8" s="1"/>
  <c r="E116" i="8"/>
  <c r="I115" i="3"/>
  <c r="E115" i="8" s="1"/>
  <c r="I114" i="3"/>
  <c r="E114" i="8" s="1"/>
  <c r="H114" i="3"/>
  <c r="D114" i="8" s="1"/>
  <c r="I113" i="3"/>
  <c r="E113" i="8" s="1"/>
  <c r="H113" i="3"/>
  <c r="D113" i="8" s="1"/>
  <c r="I112" i="3"/>
  <c r="E112" i="8" s="1"/>
  <c r="H112" i="3"/>
  <c r="D112" i="8" s="1"/>
  <c r="I111" i="3"/>
  <c r="E111" i="8" s="1"/>
  <c r="I111" i="8" s="1"/>
  <c r="H111" i="3"/>
  <c r="D111" i="8" s="1"/>
  <c r="H111" i="8" s="1"/>
  <c r="I110" i="3"/>
  <c r="D110" i="8"/>
  <c r="H110" i="8" s="1"/>
  <c r="I109" i="3"/>
  <c r="E109" i="8" s="1"/>
  <c r="H109" i="3"/>
  <c r="D109" i="8" s="1"/>
  <c r="I108" i="3"/>
  <c r="E108" i="8" s="1"/>
  <c r="H108" i="3"/>
  <c r="D108" i="8" s="1"/>
  <c r="I107" i="3"/>
  <c r="E107" i="8" s="1"/>
  <c r="H107" i="3"/>
  <c r="D107" i="8" s="1"/>
  <c r="I106" i="3"/>
  <c r="E106" i="8" s="1"/>
  <c r="H106" i="3"/>
  <c r="D106" i="8" s="1"/>
  <c r="I105" i="3"/>
  <c r="E105" i="8" s="1"/>
  <c r="H105" i="3"/>
  <c r="D105" i="8" s="1"/>
  <c r="I104" i="3"/>
  <c r="E104" i="8" s="1"/>
  <c r="H104" i="3"/>
  <c r="D104" i="8" s="1"/>
  <c r="I103" i="3"/>
  <c r="E103" i="8" s="1"/>
  <c r="H103" i="3"/>
  <c r="D103" i="8" s="1"/>
  <c r="I102" i="3"/>
  <c r="E102" i="8" s="1"/>
  <c r="H102" i="3"/>
  <c r="D102" i="8" s="1"/>
  <c r="I101" i="3"/>
  <c r="E101" i="8" s="1"/>
  <c r="H101" i="3"/>
  <c r="D101" i="8" s="1"/>
  <c r="I100" i="3"/>
  <c r="E100" i="8" s="1"/>
  <c r="H100" i="3"/>
  <c r="D100" i="8" s="1"/>
  <c r="I99" i="3"/>
  <c r="E99" i="8" s="1"/>
  <c r="H99" i="3"/>
  <c r="D99" i="8" s="1"/>
  <c r="I98" i="3"/>
  <c r="E98" i="8" s="1"/>
  <c r="H98" i="3"/>
  <c r="D98" i="8" s="1"/>
  <c r="I97" i="3"/>
  <c r="E97" i="8" s="1"/>
  <c r="H97" i="3"/>
  <c r="D97" i="8" s="1"/>
  <c r="I96" i="3"/>
  <c r="E96" i="8" s="1"/>
  <c r="H96" i="3"/>
  <c r="D96" i="8" s="1"/>
  <c r="I95" i="3"/>
  <c r="E95" i="8" s="1"/>
  <c r="D95" i="8"/>
  <c r="I94" i="3"/>
  <c r="E94" i="8" s="1"/>
  <c r="H94" i="3"/>
  <c r="D94" i="8" s="1"/>
  <c r="G85" i="3"/>
  <c r="F85" i="3"/>
  <c r="E85" i="3"/>
  <c r="D85" i="3"/>
  <c r="C85" i="3"/>
  <c r="B85" i="3"/>
  <c r="I84" i="3"/>
  <c r="E84" i="8" s="1"/>
  <c r="H84" i="3"/>
  <c r="D84" i="8" s="1"/>
  <c r="H84" i="8" s="1"/>
  <c r="I83" i="3"/>
  <c r="E83" i="8" s="1"/>
  <c r="H83" i="3"/>
  <c r="D83" i="8" s="1"/>
  <c r="H83" i="8" s="1"/>
  <c r="I82" i="3"/>
  <c r="E82" i="8" s="1"/>
  <c r="H82" i="3"/>
  <c r="D82" i="8" s="1"/>
  <c r="I81" i="3"/>
  <c r="E81" i="8" s="1"/>
  <c r="H81" i="3"/>
  <c r="D81" i="8" s="1"/>
  <c r="H81" i="8" s="1"/>
  <c r="I80" i="3"/>
  <c r="E80" i="8" s="1"/>
  <c r="H80" i="3"/>
  <c r="D80" i="8" s="1"/>
  <c r="H80" i="8" s="1"/>
  <c r="I79" i="3"/>
  <c r="E79" i="8" s="1"/>
  <c r="H79" i="3"/>
  <c r="D79" i="8" s="1"/>
  <c r="H79" i="8" s="1"/>
  <c r="I78" i="3"/>
  <c r="E78" i="8" s="1"/>
  <c r="H78" i="3"/>
  <c r="D78" i="8" s="1"/>
  <c r="H78" i="8" s="1"/>
  <c r="I77" i="3"/>
  <c r="E77" i="8" s="1"/>
  <c r="H77" i="3"/>
  <c r="D77" i="8" s="1"/>
  <c r="H77" i="8" s="1"/>
  <c r="I76" i="3"/>
  <c r="E76" i="8" s="1"/>
  <c r="H76" i="3"/>
  <c r="D76" i="8" s="1"/>
  <c r="H76" i="8" s="1"/>
  <c r="I75" i="3"/>
  <c r="E75" i="8" s="1"/>
  <c r="H75" i="3"/>
  <c r="D75" i="8" s="1"/>
  <c r="H75" i="8" s="1"/>
  <c r="I74" i="3"/>
  <c r="E74" i="8" s="1"/>
  <c r="H74" i="3"/>
  <c r="D74" i="8" s="1"/>
  <c r="H74" i="8" s="1"/>
  <c r="I73" i="3"/>
  <c r="E73" i="8" s="1"/>
  <c r="H73" i="3"/>
  <c r="D73" i="8" s="1"/>
  <c r="H73" i="8" s="1"/>
  <c r="I71" i="3"/>
  <c r="E71" i="8" s="1"/>
  <c r="H71" i="3"/>
  <c r="D71" i="8" s="1"/>
  <c r="H71" i="8" s="1"/>
  <c r="I70" i="3"/>
  <c r="E70" i="8" s="1"/>
  <c r="H70" i="3"/>
  <c r="D70" i="8" s="1"/>
  <c r="H70" i="8" s="1"/>
  <c r="I69" i="3"/>
  <c r="E69" i="8" s="1"/>
  <c r="H69" i="3"/>
  <c r="D69" i="8" s="1"/>
  <c r="H69" i="8" s="1"/>
  <c r="I68" i="3"/>
  <c r="E68" i="8" s="1"/>
  <c r="H68" i="3"/>
  <c r="D68" i="8" s="1"/>
  <c r="H68" i="8" s="1"/>
  <c r="I67" i="3"/>
  <c r="E67" i="8" s="1"/>
  <c r="H67" i="3"/>
  <c r="D67" i="8" s="1"/>
  <c r="H67" i="8" s="1"/>
  <c r="I66" i="3"/>
  <c r="E66" i="8" s="1"/>
  <c r="H66" i="3"/>
  <c r="D66" i="8" s="1"/>
  <c r="H66" i="8" s="1"/>
  <c r="I65" i="3"/>
  <c r="E65" i="8" s="1"/>
  <c r="H65" i="3"/>
  <c r="D65" i="8" s="1"/>
  <c r="H65" i="8" s="1"/>
  <c r="I64" i="3"/>
  <c r="E64" i="8" s="1"/>
  <c r="H64" i="3"/>
  <c r="D64" i="8" s="1"/>
  <c r="H64" i="8" s="1"/>
  <c r="I63" i="3"/>
  <c r="E63" i="8" s="1"/>
  <c r="H63" i="3"/>
  <c r="D63" i="8" s="1"/>
  <c r="H63" i="8" s="1"/>
  <c r="I61" i="3"/>
  <c r="E61" i="8" s="1"/>
  <c r="H61" i="3"/>
  <c r="D61" i="8" s="1"/>
  <c r="H61" i="8" s="1"/>
  <c r="I60" i="3"/>
  <c r="E60" i="8" s="1"/>
  <c r="H60" i="3"/>
  <c r="D60" i="8" s="1"/>
  <c r="H60" i="8" s="1"/>
  <c r="I59" i="3"/>
  <c r="E59" i="8" s="1"/>
  <c r="H59" i="3"/>
  <c r="D59" i="8" s="1"/>
  <c r="H59" i="8" s="1"/>
  <c r="I58" i="3"/>
  <c r="E58" i="8" s="1"/>
  <c r="H58" i="3"/>
  <c r="D58" i="8" s="1"/>
  <c r="H58" i="8" s="1"/>
  <c r="I57" i="3"/>
  <c r="E57" i="8" s="1"/>
  <c r="H57" i="3"/>
  <c r="D57" i="8" s="1"/>
  <c r="H57" i="8" s="1"/>
  <c r="I56" i="3"/>
  <c r="E56" i="8" s="1"/>
  <c r="H56" i="3"/>
  <c r="D56" i="8" s="1"/>
  <c r="H56" i="8" s="1"/>
  <c r="I55" i="3"/>
  <c r="E55" i="8" s="1"/>
  <c r="H55" i="3"/>
  <c r="D55" i="8" s="1"/>
  <c r="H55" i="8" s="1"/>
  <c r="I54" i="3"/>
  <c r="E54" i="8" s="1"/>
  <c r="H54" i="3"/>
  <c r="D54" i="8" s="1"/>
  <c r="H54" i="8" s="1"/>
  <c r="I53" i="3"/>
  <c r="E53" i="8" s="1"/>
  <c r="H53" i="3"/>
  <c r="D53" i="8" s="1"/>
  <c r="H53" i="8" s="1"/>
  <c r="I52" i="3"/>
  <c r="E52" i="8" s="1"/>
  <c r="H52" i="3"/>
  <c r="D52" i="8" s="1"/>
  <c r="H52" i="8" s="1"/>
  <c r="I51" i="3"/>
  <c r="E51" i="8" s="1"/>
  <c r="H51" i="3"/>
  <c r="D51" i="8" s="1"/>
  <c r="H51" i="8" s="1"/>
  <c r="I50" i="3"/>
  <c r="E50" i="8" s="1"/>
  <c r="H50" i="3"/>
  <c r="D50" i="8" s="1"/>
  <c r="G41" i="3"/>
  <c r="F41" i="3"/>
  <c r="D41" i="3"/>
  <c r="C41" i="3"/>
  <c r="I39" i="3"/>
  <c r="E39" i="8" s="1"/>
  <c r="H39" i="3"/>
  <c r="D39" i="8" s="1"/>
  <c r="I38" i="3"/>
  <c r="E38" i="8" s="1"/>
  <c r="I38" i="8" s="1"/>
  <c r="H38" i="3"/>
  <c r="D38" i="8" s="1"/>
  <c r="I37" i="3"/>
  <c r="E37" i="8" s="1"/>
  <c r="H37" i="3"/>
  <c r="D37" i="8" s="1"/>
  <c r="I36" i="3"/>
  <c r="E36" i="8" s="1"/>
  <c r="I36" i="8" s="1"/>
  <c r="H36" i="3"/>
  <c r="D36" i="8" s="1"/>
  <c r="I35" i="3"/>
  <c r="E35" i="8" s="1"/>
  <c r="I35" i="8" s="1"/>
  <c r="H35" i="3"/>
  <c r="D35" i="8" s="1"/>
  <c r="I34" i="3"/>
  <c r="E34" i="8" s="1"/>
  <c r="I34" i="8" s="1"/>
  <c r="H34" i="3"/>
  <c r="D34" i="8" s="1"/>
  <c r="I33" i="3"/>
  <c r="E33" i="8" s="1"/>
  <c r="I33" i="8" s="1"/>
  <c r="H33" i="3"/>
  <c r="D33" i="8" s="1"/>
  <c r="I32" i="3"/>
  <c r="E32" i="8" s="1"/>
  <c r="I32" i="8" s="1"/>
  <c r="H32" i="3"/>
  <c r="D32" i="8" s="1"/>
  <c r="I31" i="3"/>
  <c r="E31" i="8" s="1"/>
  <c r="I31" i="8" s="1"/>
  <c r="H31" i="3"/>
  <c r="D31" i="8" s="1"/>
  <c r="I30" i="3"/>
  <c r="E30" i="8" s="1"/>
  <c r="I30" i="8" s="1"/>
  <c r="H30" i="3"/>
  <c r="D30" i="8" s="1"/>
  <c r="I29" i="3"/>
  <c r="E29" i="8" s="1"/>
  <c r="I29" i="8" s="1"/>
  <c r="H29" i="3"/>
  <c r="D29" i="8" s="1"/>
  <c r="I28" i="3"/>
  <c r="E28" i="8" s="1"/>
  <c r="I28" i="8" s="1"/>
  <c r="H28" i="3"/>
  <c r="D28" i="8" s="1"/>
  <c r="I26" i="3"/>
  <c r="E26" i="8" s="1"/>
  <c r="I26" i="8" s="1"/>
  <c r="H26" i="3"/>
  <c r="D26" i="8" s="1"/>
  <c r="I25" i="3"/>
  <c r="E25" i="8" s="1"/>
  <c r="I25" i="8" s="1"/>
  <c r="H25" i="3"/>
  <c r="D25" i="8" s="1"/>
  <c r="I24" i="3"/>
  <c r="E24" i="8" s="1"/>
  <c r="I24" i="8" s="1"/>
  <c r="H24" i="3"/>
  <c r="D24" i="8" s="1"/>
  <c r="I23" i="3"/>
  <c r="E23" i="8" s="1"/>
  <c r="I23" i="8" s="1"/>
  <c r="H23" i="3"/>
  <c r="D23" i="8" s="1"/>
  <c r="I22" i="3"/>
  <c r="E22" i="8" s="1"/>
  <c r="I22" i="8" s="1"/>
  <c r="H22" i="3"/>
  <c r="D22" i="8" s="1"/>
  <c r="I21" i="3"/>
  <c r="E21" i="8" s="1"/>
  <c r="I21" i="8" s="1"/>
  <c r="H21" i="3"/>
  <c r="D21" i="8" s="1"/>
  <c r="I20" i="3"/>
  <c r="E20" i="8" s="1"/>
  <c r="I20" i="8" s="1"/>
  <c r="H20" i="3"/>
  <c r="D20" i="8" s="1"/>
  <c r="I19" i="3"/>
  <c r="E19" i="8" s="1"/>
  <c r="I19" i="8" s="1"/>
  <c r="H19" i="3"/>
  <c r="D19" i="8" s="1"/>
  <c r="I18" i="3"/>
  <c r="E18" i="8" s="1"/>
  <c r="I18" i="8" s="1"/>
  <c r="H18" i="3"/>
  <c r="D18" i="8" s="1"/>
  <c r="I16" i="3"/>
  <c r="E16" i="8" s="1"/>
  <c r="I16" i="8" s="1"/>
  <c r="H16" i="3"/>
  <c r="D16" i="8" s="1"/>
  <c r="I15" i="3"/>
  <c r="E15" i="8" s="1"/>
  <c r="I15" i="8" s="1"/>
  <c r="H15" i="3"/>
  <c r="D15" i="8" s="1"/>
  <c r="I14" i="3"/>
  <c r="E14" i="8" s="1"/>
  <c r="I14" i="8" s="1"/>
  <c r="H14" i="3"/>
  <c r="D14" i="8" s="1"/>
  <c r="I13" i="3"/>
  <c r="E13" i="8" s="1"/>
  <c r="I13" i="8" s="1"/>
  <c r="H13" i="3"/>
  <c r="D13" i="8" s="1"/>
  <c r="I12" i="3"/>
  <c r="E12" i="8" s="1"/>
  <c r="I12" i="8" s="1"/>
  <c r="H12" i="3"/>
  <c r="D12" i="8" s="1"/>
  <c r="I11" i="3"/>
  <c r="E11" i="8" s="1"/>
  <c r="I11" i="8" s="1"/>
  <c r="H11" i="3"/>
  <c r="D11" i="8" s="1"/>
  <c r="I10" i="3"/>
  <c r="E10" i="8" s="1"/>
  <c r="I10" i="8" s="1"/>
  <c r="H10" i="3"/>
  <c r="D10" i="8" s="1"/>
  <c r="H10" i="8" s="1"/>
  <c r="I9" i="3"/>
  <c r="E9" i="8" s="1"/>
  <c r="I9" i="8" s="1"/>
  <c r="H9" i="3"/>
  <c r="D9" i="8" s="1"/>
  <c r="I8" i="3"/>
  <c r="E8" i="8" s="1"/>
  <c r="I8" i="8" s="1"/>
  <c r="H8" i="3"/>
  <c r="D8" i="8" s="1"/>
  <c r="H8" i="8" s="1"/>
  <c r="I7" i="3"/>
  <c r="E7" i="8" s="1"/>
  <c r="I7" i="8" s="1"/>
  <c r="H7" i="3"/>
  <c r="D7" i="8" s="1"/>
  <c r="I6" i="3"/>
  <c r="E6" i="8" s="1"/>
  <c r="I6" i="8" s="1"/>
  <c r="H6" i="3"/>
  <c r="D6" i="8" s="1"/>
  <c r="H6" i="8" s="1"/>
  <c r="I5" i="3"/>
  <c r="E5" i="8" s="1"/>
  <c r="H5" i="3"/>
  <c r="D5" i="8" s="1"/>
  <c r="G188" i="1"/>
  <c r="F188" i="1"/>
  <c r="E188" i="1"/>
  <c r="D188" i="1"/>
  <c r="C188" i="1"/>
  <c r="B188" i="1"/>
  <c r="G187" i="1"/>
  <c r="F187" i="1"/>
  <c r="E187" i="1"/>
  <c r="D187" i="1"/>
  <c r="C187" i="1"/>
  <c r="B187" i="1"/>
  <c r="I186" i="1"/>
  <c r="H186" i="1"/>
  <c r="I185" i="1"/>
  <c r="C167" i="8" s="1"/>
  <c r="H185" i="1"/>
  <c r="I184" i="1"/>
  <c r="C166" i="8" s="1"/>
  <c r="H184" i="1"/>
  <c r="B166" i="8" s="1"/>
  <c r="I183" i="1"/>
  <c r="C165" i="8" s="1"/>
  <c r="H183" i="1"/>
  <c r="I182" i="1"/>
  <c r="C164" i="8" s="1"/>
  <c r="H182" i="1"/>
  <c r="B164" i="8" s="1"/>
  <c r="I181" i="1"/>
  <c r="C163" i="8" s="1"/>
  <c r="H181" i="1"/>
  <c r="B163" i="8" s="1"/>
  <c r="I180" i="1"/>
  <c r="C162" i="8" s="1"/>
  <c r="H180" i="1"/>
  <c r="B162" i="8" s="1"/>
  <c r="I179" i="1"/>
  <c r="C161" i="8" s="1"/>
  <c r="H179" i="1"/>
  <c r="I178" i="1"/>
  <c r="H178" i="1"/>
  <c r="B160" i="8" s="1"/>
  <c r="I177" i="1"/>
  <c r="C159" i="8" s="1"/>
  <c r="H177" i="1"/>
  <c r="I176" i="1"/>
  <c r="C158" i="8" s="1"/>
  <c r="H176" i="1"/>
  <c r="B158" i="8" s="1"/>
  <c r="I175" i="1"/>
  <c r="C157" i="8" s="1"/>
  <c r="H175" i="1"/>
  <c r="I174" i="1"/>
  <c r="C156" i="8" s="1"/>
  <c r="H174" i="1"/>
  <c r="B156" i="8" s="1"/>
  <c r="H156" i="8" s="1"/>
  <c r="I173" i="1"/>
  <c r="C155" i="8" s="1"/>
  <c r="H173" i="1"/>
  <c r="B155" i="8" s="1"/>
  <c r="H155" i="8" s="1"/>
  <c r="I172" i="1"/>
  <c r="C154" i="8" s="1"/>
  <c r="H172" i="1"/>
  <c r="B154" i="8" s="1"/>
  <c r="H154" i="8" s="1"/>
  <c r="I171" i="1"/>
  <c r="C153" i="8" s="1"/>
  <c r="H171" i="1"/>
  <c r="I170" i="1"/>
  <c r="C152" i="8" s="1"/>
  <c r="H170" i="1"/>
  <c r="B152" i="8" s="1"/>
  <c r="H152" i="8" s="1"/>
  <c r="I169" i="1"/>
  <c r="C151" i="8" s="1"/>
  <c r="H169" i="1"/>
  <c r="B151" i="8" s="1"/>
  <c r="H151" i="8" s="1"/>
  <c r="I168" i="1"/>
  <c r="C150" i="8" s="1"/>
  <c r="H168" i="1"/>
  <c r="B150" i="8" s="1"/>
  <c r="H150" i="8" s="1"/>
  <c r="I167" i="1"/>
  <c r="C149" i="8" s="1"/>
  <c r="H167" i="1"/>
  <c r="B149" i="8" s="1"/>
  <c r="H149" i="8" s="1"/>
  <c r="I166" i="1"/>
  <c r="C148" i="8" s="1"/>
  <c r="H166" i="1"/>
  <c r="B148" i="8" s="1"/>
  <c r="H148" i="8" s="1"/>
  <c r="I165" i="1"/>
  <c r="C147" i="8" s="1"/>
  <c r="H165" i="1"/>
  <c r="B147" i="8" s="1"/>
  <c r="H147" i="8" s="1"/>
  <c r="I164" i="1"/>
  <c r="C146" i="8" s="1"/>
  <c r="H164" i="1"/>
  <c r="B146" i="8" s="1"/>
  <c r="H146" i="8" s="1"/>
  <c r="I163" i="1"/>
  <c r="C145" i="8" s="1"/>
  <c r="H163" i="1"/>
  <c r="B145" i="8" s="1"/>
  <c r="H145" i="8" s="1"/>
  <c r="I162" i="1"/>
  <c r="C144" i="8" s="1"/>
  <c r="H162" i="1"/>
  <c r="B144" i="8" s="1"/>
  <c r="H144" i="8" s="1"/>
  <c r="I161" i="1"/>
  <c r="C143" i="8" s="1"/>
  <c r="H161" i="1"/>
  <c r="B143" i="8" s="1"/>
  <c r="H143" i="8" s="1"/>
  <c r="I160" i="1"/>
  <c r="C142" i="8" s="1"/>
  <c r="H160" i="1"/>
  <c r="B142" i="8" s="1"/>
  <c r="H142" i="8" s="1"/>
  <c r="I159" i="1"/>
  <c r="C141" i="8" s="1"/>
  <c r="H159" i="1"/>
  <c r="B141" i="8" s="1"/>
  <c r="H141" i="8" s="1"/>
  <c r="I158" i="1"/>
  <c r="C140" i="8" s="1"/>
  <c r="H158" i="1"/>
  <c r="B140" i="8" s="1"/>
  <c r="H140" i="8" s="1"/>
  <c r="I157" i="1"/>
  <c r="C139" i="8" s="1"/>
  <c r="H157" i="1"/>
  <c r="I156" i="1"/>
  <c r="C138" i="8" s="1"/>
  <c r="H156" i="1"/>
  <c r="B138" i="8" s="1"/>
  <c r="H138" i="8" s="1"/>
  <c r="G138" i="1"/>
  <c r="G140" i="1" s="1"/>
  <c r="F138" i="1"/>
  <c r="F140" i="1" s="1"/>
  <c r="E138" i="1"/>
  <c r="E140" i="1" s="1"/>
  <c r="D138" i="1"/>
  <c r="D140" i="1" s="1"/>
  <c r="C138" i="1"/>
  <c r="B138" i="1"/>
  <c r="I137" i="1"/>
  <c r="H137" i="1"/>
  <c r="J137" i="1" s="1"/>
  <c r="I136" i="1"/>
  <c r="H136" i="1"/>
  <c r="B125" i="8" s="1"/>
  <c r="I135" i="1"/>
  <c r="C124" i="8" s="1"/>
  <c r="H135" i="1"/>
  <c r="I134" i="1"/>
  <c r="C123" i="8" s="1"/>
  <c r="I123" i="8" s="1"/>
  <c r="H134" i="1"/>
  <c r="B123" i="8" s="1"/>
  <c r="I133" i="1"/>
  <c r="C122" i="8" s="1"/>
  <c r="H133" i="1"/>
  <c r="I132" i="1"/>
  <c r="C121" i="8" s="1"/>
  <c r="I121" i="8" s="1"/>
  <c r="H132" i="1"/>
  <c r="B121" i="8" s="1"/>
  <c r="I131" i="1"/>
  <c r="C120" i="8" s="1"/>
  <c r="H131" i="1"/>
  <c r="I130" i="1"/>
  <c r="C119" i="8" s="1"/>
  <c r="I119" i="8" s="1"/>
  <c r="H130" i="1"/>
  <c r="B119" i="8" s="1"/>
  <c r="I129" i="1"/>
  <c r="C118" i="8" s="1"/>
  <c r="I118" i="8" s="1"/>
  <c r="H129" i="1"/>
  <c r="B118" i="8" s="1"/>
  <c r="H118" i="8" s="1"/>
  <c r="J128" i="1"/>
  <c r="I127" i="1"/>
  <c r="C116" i="8" s="1"/>
  <c r="H127" i="1"/>
  <c r="B116" i="8" s="1"/>
  <c r="H116" i="8" s="1"/>
  <c r="I126" i="1"/>
  <c r="C115" i="8" s="1"/>
  <c r="H126" i="1"/>
  <c r="B115" i="8" s="1"/>
  <c r="I125" i="1"/>
  <c r="C114" i="8" s="1"/>
  <c r="H125" i="1"/>
  <c r="B114" i="8" s="1"/>
  <c r="I124" i="1"/>
  <c r="C113" i="8" s="1"/>
  <c r="H124" i="1"/>
  <c r="B113" i="8" s="1"/>
  <c r="I123" i="1"/>
  <c r="C112" i="8" s="1"/>
  <c r="H123" i="1"/>
  <c r="B112" i="8" s="1"/>
  <c r="I120" i="1"/>
  <c r="C109" i="8" s="1"/>
  <c r="H120" i="1"/>
  <c r="B109" i="8" s="1"/>
  <c r="I119" i="1"/>
  <c r="C108" i="8" s="1"/>
  <c r="H119" i="1"/>
  <c r="B108" i="8" s="1"/>
  <c r="I118" i="1"/>
  <c r="C107" i="8" s="1"/>
  <c r="H118" i="1"/>
  <c r="B107" i="8" s="1"/>
  <c r="I117" i="1"/>
  <c r="C106" i="8" s="1"/>
  <c r="H117" i="1"/>
  <c r="B106" i="8" s="1"/>
  <c r="I116" i="1"/>
  <c r="C105" i="8" s="1"/>
  <c r="H116" i="1"/>
  <c r="B105" i="8" s="1"/>
  <c r="I115" i="1"/>
  <c r="C104" i="8" s="1"/>
  <c r="H115" i="1"/>
  <c r="B104" i="8" s="1"/>
  <c r="I114" i="1"/>
  <c r="C103" i="8" s="1"/>
  <c r="H114" i="1"/>
  <c r="B103" i="8" s="1"/>
  <c r="I113" i="1"/>
  <c r="C102" i="8" s="1"/>
  <c r="H113" i="1"/>
  <c r="B102" i="8" s="1"/>
  <c r="I112" i="1"/>
  <c r="C101" i="8" s="1"/>
  <c r="H112" i="1"/>
  <c r="B101" i="8" s="1"/>
  <c r="I111" i="1"/>
  <c r="C100" i="8" s="1"/>
  <c r="H111" i="1"/>
  <c r="I110" i="1"/>
  <c r="C99" i="8" s="1"/>
  <c r="H110" i="1"/>
  <c r="B99" i="8" s="1"/>
  <c r="I109" i="1"/>
  <c r="C98" i="8" s="1"/>
  <c r="H109" i="1"/>
  <c r="B98" i="8" s="1"/>
  <c r="I108" i="1"/>
  <c r="C97" i="8" s="1"/>
  <c r="H108" i="1"/>
  <c r="B97" i="8" s="1"/>
  <c r="I107" i="1"/>
  <c r="C96" i="8" s="1"/>
  <c r="H107" i="1"/>
  <c r="B96" i="8" s="1"/>
  <c r="I106" i="1"/>
  <c r="J106" i="1" s="1"/>
  <c r="B95" i="8"/>
  <c r="I105" i="1"/>
  <c r="C94" i="8" s="1"/>
  <c r="H105" i="1"/>
  <c r="B94" i="8" s="1"/>
  <c r="G90" i="1"/>
  <c r="F90" i="1"/>
  <c r="E90" i="1"/>
  <c r="D90" i="1"/>
  <c r="C90" i="1"/>
  <c r="B90" i="1"/>
  <c r="I89" i="1"/>
  <c r="C84" i="8" s="1"/>
  <c r="I88" i="1"/>
  <c r="C83" i="8" s="1"/>
  <c r="I87" i="1"/>
  <c r="I86" i="1"/>
  <c r="I85" i="1"/>
  <c r="C80" i="8" s="1"/>
  <c r="I84" i="1"/>
  <c r="C79" i="8" s="1"/>
  <c r="I83" i="1"/>
  <c r="C78" i="8" s="1"/>
  <c r="I82" i="1"/>
  <c r="C77" i="8" s="1"/>
  <c r="I77" i="8" s="1"/>
  <c r="I81" i="1"/>
  <c r="C76" i="8" s="1"/>
  <c r="I80" i="1"/>
  <c r="C75" i="8" s="1"/>
  <c r="I79" i="1"/>
  <c r="C74" i="8" s="1"/>
  <c r="I78" i="1"/>
  <c r="C73" i="8" s="1"/>
  <c r="I73" i="8" s="1"/>
  <c r="I76" i="1"/>
  <c r="C71" i="8" s="1"/>
  <c r="I75" i="1"/>
  <c r="C70" i="8" s="1"/>
  <c r="I74" i="1"/>
  <c r="C69" i="8" s="1"/>
  <c r="I73" i="1"/>
  <c r="C68" i="8" s="1"/>
  <c r="I68" i="8" s="1"/>
  <c r="I72" i="1"/>
  <c r="C67" i="8" s="1"/>
  <c r="I71" i="1"/>
  <c r="C66" i="8" s="1"/>
  <c r="I70" i="1"/>
  <c r="C65" i="8" s="1"/>
  <c r="I69" i="1"/>
  <c r="C64" i="8" s="1"/>
  <c r="I64" i="8" s="1"/>
  <c r="I68" i="1"/>
  <c r="C63" i="8" s="1"/>
  <c r="I66" i="1"/>
  <c r="C61" i="8" s="1"/>
  <c r="I65" i="1"/>
  <c r="C60" i="8" s="1"/>
  <c r="I64" i="1"/>
  <c r="C59" i="8" s="1"/>
  <c r="I59" i="8" s="1"/>
  <c r="I63" i="1"/>
  <c r="C58" i="8" s="1"/>
  <c r="I62" i="1"/>
  <c r="C57" i="8" s="1"/>
  <c r="I61" i="1"/>
  <c r="C56" i="8" s="1"/>
  <c r="I60" i="1"/>
  <c r="C55" i="8" s="1"/>
  <c r="I59" i="1"/>
  <c r="C54" i="8" s="1"/>
  <c r="I58" i="1"/>
  <c r="C53" i="8" s="1"/>
  <c r="I57" i="1"/>
  <c r="C52" i="8" s="1"/>
  <c r="I56" i="1"/>
  <c r="C51" i="8" s="1"/>
  <c r="I51" i="8" s="1"/>
  <c r="I55" i="1"/>
  <c r="C50" i="8" s="1"/>
  <c r="G41" i="1"/>
  <c r="F41" i="1"/>
  <c r="E41" i="1"/>
  <c r="D41" i="1"/>
  <c r="I5" i="1"/>
  <c r="C5" i="8" s="1"/>
  <c r="H5" i="1"/>
  <c r="I115" i="8" l="1"/>
  <c r="H97" i="8"/>
  <c r="H99" i="8"/>
  <c r="H101" i="8"/>
  <c r="H103" i="8"/>
  <c r="H105" i="8"/>
  <c r="H107" i="8"/>
  <c r="H109" i="8"/>
  <c r="H113" i="8"/>
  <c r="J136" i="1"/>
  <c r="C125" i="8"/>
  <c r="I125" i="8" s="1"/>
  <c r="E143" i="8"/>
  <c r="I143" i="8" s="1"/>
  <c r="E149" i="8"/>
  <c r="E157" i="8"/>
  <c r="I157" i="8" s="1"/>
  <c r="I101" i="8"/>
  <c r="I113" i="8"/>
  <c r="I138" i="1"/>
  <c r="C140" i="1"/>
  <c r="E141" i="8"/>
  <c r="I141" i="8" s="1"/>
  <c r="E147" i="8"/>
  <c r="I147" i="8" s="1"/>
  <c r="E153" i="8"/>
  <c r="I153" i="8" s="1"/>
  <c r="I97" i="8"/>
  <c r="I103" i="8"/>
  <c r="I107" i="8"/>
  <c r="J131" i="1"/>
  <c r="B120" i="8"/>
  <c r="H120" i="8" s="1"/>
  <c r="H160" i="8"/>
  <c r="H164" i="8"/>
  <c r="K162" i="3"/>
  <c r="E162" i="8"/>
  <c r="I162" i="8" s="1"/>
  <c r="E166" i="8"/>
  <c r="I166" i="8" s="1"/>
  <c r="E168" i="8"/>
  <c r="I168" i="8" s="1"/>
  <c r="H94" i="8"/>
  <c r="H98" i="8"/>
  <c r="J111" i="1"/>
  <c r="B100" i="8"/>
  <c r="H100" i="8" s="1"/>
  <c r="H104" i="8"/>
  <c r="H108" i="8"/>
  <c r="H114" i="8"/>
  <c r="I122" i="8"/>
  <c r="I124" i="8"/>
  <c r="J178" i="1"/>
  <c r="C160" i="8"/>
  <c r="J186" i="1"/>
  <c r="E110" i="8"/>
  <c r="E128" i="8" s="1"/>
  <c r="J110" i="3"/>
  <c r="E136" i="8"/>
  <c r="I136" i="8" s="1"/>
  <c r="E138" i="8"/>
  <c r="I138" i="8" s="1"/>
  <c r="E140" i="8"/>
  <c r="I140" i="8" s="1"/>
  <c r="E142" i="8"/>
  <c r="I142" i="8" s="1"/>
  <c r="E144" i="8"/>
  <c r="I144" i="8" s="1"/>
  <c r="E146" i="8"/>
  <c r="I146" i="8" s="1"/>
  <c r="E148" i="8"/>
  <c r="I148" i="8" s="1"/>
  <c r="E150" i="8"/>
  <c r="I150" i="8" s="1"/>
  <c r="E152" i="8"/>
  <c r="I152" i="8" s="1"/>
  <c r="E154" i="8"/>
  <c r="I154" i="8" s="1"/>
  <c r="E156" i="8"/>
  <c r="I156" i="8" s="1"/>
  <c r="I149" i="8"/>
  <c r="E139" i="8"/>
  <c r="I139" i="8" s="1"/>
  <c r="E145" i="8"/>
  <c r="I145" i="8" s="1"/>
  <c r="E151" i="8"/>
  <c r="I151" i="8" s="1"/>
  <c r="E155" i="8"/>
  <c r="I155" i="8" s="1"/>
  <c r="I99" i="8"/>
  <c r="I105" i="8"/>
  <c r="I109" i="8"/>
  <c r="J133" i="1"/>
  <c r="B122" i="8"/>
  <c r="H122" i="8" s="1"/>
  <c r="J135" i="1"/>
  <c r="B124" i="8"/>
  <c r="H124" i="8" s="1"/>
  <c r="H162" i="8"/>
  <c r="H166" i="8"/>
  <c r="E160" i="8"/>
  <c r="E164" i="8"/>
  <c r="I164" i="8" s="1"/>
  <c r="H96" i="8"/>
  <c r="H102" i="8"/>
  <c r="H106" i="8"/>
  <c r="H112" i="8"/>
  <c r="I120" i="8"/>
  <c r="I50" i="8"/>
  <c r="I54" i="8"/>
  <c r="I58" i="8"/>
  <c r="I63" i="8"/>
  <c r="I67" i="8"/>
  <c r="I71" i="8"/>
  <c r="I76" i="8"/>
  <c r="I80" i="8"/>
  <c r="I84" i="8"/>
  <c r="I94" i="8"/>
  <c r="I96" i="8"/>
  <c r="I98" i="8"/>
  <c r="I100" i="8"/>
  <c r="I102" i="8"/>
  <c r="I104" i="8"/>
  <c r="I106" i="8"/>
  <c r="I108" i="8"/>
  <c r="I112" i="8"/>
  <c r="I114" i="8"/>
  <c r="H119" i="8"/>
  <c r="H121" i="8"/>
  <c r="H123" i="8"/>
  <c r="H125" i="8"/>
  <c r="J157" i="1"/>
  <c r="B139" i="8"/>
  <c r="H139" i="8" s="1"/>
  <c r="J171" i="1"/>
  <c r="B153" i="8"/>
  <c r="H153" i="8" s="1"/>
  <c r="J175" i="1"/>
  <c r="B157" i="8"/>
  <c r="H157" i="8" s="1"/>
  <c r="J177" i="1"/>
  <c r="B159" i="8"/>
  <c r="H159" i="8" s="1"/>
  <c r="J179" i="1"/>
  <c r="B161" i="8"/>
  <c r="H161" i="8" s="1"/>
  <c r="H163" i="8"/>
  <c r="J183" i="1"/>
  <c r="B165" i="8"/>
  <c r="H165" i="8" s="1"/>
  <c r="J185" i="1"/>
  <c r="B167" i="8"/>
  <c r="H167" i="8" s="1"/>
  <c r="D128" i="8"/>
  <c r="E159" i="8"/>
  <c r="I159" i="8" s="1"/>
  <c r="E161" i="8"/>
  <c r="I161" i="8" s="1"/>
  <c r="E163" i="8"/>
  <c r="I163" i="8" s="1"/>
  <c r="E165" i="8"/>
  <c r="I165" i="8" s="1"/>
  <c r="E167" i="8"/>
  <c r="I167" i="8" s="1"/>
  <c r="I128" i="3"/>
  <c r="H128" i="3"/>
  <c r="I53" i="8"/>
  <c r="I57" i="8"/>
  <c r="I61" i="8"/>
  <c r="I66" i="8"/>
  <c r="I70" i="8"/>
  <c r="I75" i="8"/>
  <c r="I79" i="8"/>
  <c r="I52" i="8"/>
  <c r="I56" i="8"/>
  <c r="I60" i="8"/>
  <c r="I65" i="8"/>
  <c r="I69" i="8"/>
  <c r="I74" i="8"/>
  <c r="I78" i="8"/>
  <c r="D85" i="8"/>
  <c r="J8" i="8"/>
  <c r="J6" i="8"/>
  <c r="J10" i="8"/>
  <c r="H7" i="8"/>
  <c r="J7" i="8" s="1"/>
  <c r="H11" i="8"/>
  <c r="J11" i="8" s="1"/>
  <c r="H15" i="8"/>
  <c r="J15" i="8" s="1"/>
  <c r="H20" i="8"/>
  <c r="J20" i="8" s="1"/>
  <c r="H24" i="8"/>
  <c r="J24" i="8" s="1"/>
  <c r="H29" i="8"/>
  <c r="J29" i="8" s="1"/>
  <c r="H33" i="8"/>
  <c r="J33" i="8" s="1"/>
  <c r="H14" i="8"/>
  <c r="J14" i="8" s="1"/>
  <c r="H23" i="8"/>
  <c r="J23" i="8" s="1"/>
  <c r="H34" i="8"/>
  <c r="J34" i="8" s="1"/>
  <c r="H21" i="8"/>
  <c r="J21" i="8" s="1"/>
  <c r="H32" i="8"/>
  <c r="J32" i="8" s="1"/>
  <c r="I137" i="8"/>
  <c r="D169" i="8"/>
  <c r="D170" i="8" s="1"/>
  <c r="H137" i="8"/>
  <c r="I116" i="8"/>
  <c r="I110" i="8"/>
  <c r="E86" i="8"/>
  <c r="E85" i="8"/>
  <c r="H82" i="8"/>
  <c r="H50" i="8"/>
  <c r="D86" i="8"/>
  <c r="H85" i="8"/>
  <c r="E41" i="8"/>
  <c r="D41" i="8"/>
  <c r="D40" i="8"/>
  <c r="E40" i="8"/>
  <c r="H30" i="8"/>
  <c r="J30" i="8" s="1"/>
  <c r="H9" i="8"/>
  <c r="J9" i="8" s="1"/>
  <c r="H13" i="8"/>
  <c r="J13" i="8" s="1"/>
  <c r="H18" i="8"/>
  <c r="J18" i="8" s="1"/>
  <c r="H22" i="8"/>
  <c r="J22" i="8" s="1"/>
  <c r="H26" i="8"/>
  <c r="J26" i="8" s="1"/>
  <c r="H31" i="8"/>
  <c r="J31" i="8" s="1"/>
  <c r="H35" i="8"/>
  <c r="J35" i="8" s="1"/>
  <c r="H12" i="8"/>
  <c r="J12" i="8" s="1"/>
  <c r="H19" i="8"/>
  <c r="J19" i="8" s="1"/>
  <c r="H28" i="8"/>
  <c r="J28" i="8" s="1"/>
  <c r="H38" i="8"/>
  <c r="J38" i="8" s="1"/>
  <c r="H16" i="8"/>
  <c r="J16" i="8" s="1"/>
  <c r="H25" i="8"/>
  <c r="J25" i="8" s="1"/>
  <c r="H36" i="8"/>
  <c r="J36" i="8" s="1"/>
  <c r="I37" i="8"/>
  <c r="I41" i="8" s="1"/>
  <c r="I39" i="8"/>
  <c r="I158" i="8"/>
  <c r="C169" i="8"/>
  <c r="H158" i="8"/>
  <c r="H95" i="8"/>
  <c r="C95" i="8"/>
  <c r="B86" i="8"/>
  <c r="B87" i="8" s="1"/>
  <c r="I83" i="8"/>
  <c r="J86" i="1"/>
  <c r="L86" i="1" s="1"/>
  <c r="C81" i="8"/>
  <c r="I81" i="8" s="1"/>
  <c r="C82" i="8"/>
  <c r="I82" i="8" s="1"/>
  <c r="I91" i="1"/>
  <c r="I55" i="8"/>
  <c r="C40" i="8"/>
  <c r="C42" i="8" s="1"/>
  <c r="I5" i="8"/>
  <c r="J5" i="1"/>
  <c r="B5" i="8"/>
  <c r="H5" i="8" s="1"/>
  <c r="H37" i="8"/>
  <c r="B41" i="8"/>
  <c r="H39" i="8"/>
  <c r="B40" i="8"/>
  <c r="J147" i="3"/>
  <c r="K147" i="3" s="1"/>
  <c r="J151" i="3"/>
  <c r="K151" i="3" s="1"/>
  <c r="J153" i="3"/>
  <c r="K153" i="3" s="1"/>
  <c r="J155" i="3"/>
  <c r="K155" i="3" s="1"/>
  <c r="J159" i="3"/>
  <c r="K159" i="3" s="1"/>
  <c r="J167" i="3"/>
  <c r="K167" i="3" s="1"/>
  <c r="E189" i="1"/>
  <c r="J146" i="3"/>
  <c r="K146" i="3" s="1"/>
  <c r="J116" i="1"/>
  <c r="J118" i="1"/>
  <c r="J120" i="1"/>
  <c r="J126" i="1"/>
  <c r="J85" i="1"/>
  <c r="J87" i="1"/>
  <c r="J89" i="1"/>
  <c r="L89" i="1" s="1"/>
  <c r="J108" i="1"/>
  <c r="J110" i="1"/>
  <c r="J119" i="1"/>
  <c r="D189" i="1"/>
  <c r="J82" i="3"/>
  <c r="J55" i="3"/>
  <c r="J56" i="3"/>
  <c r="L56" i="3" s="1"/>
  <c r="J54" i="3"/>
  <c r="L54" i="3" s="1"/>
  <c r="J60" i="3"/>
  <c r="J121" i="3"/>
  <c r="J123" i="3"/>
  <c r="J125" i="3"/>
  <c r="J66" i="3"/>
  <c r="J68" i="3"/>
  <c r="L68" i="3" s="1"/>
  <c r="J77" i="3"/>
  <c r="L77" i="3" s="1"/>
  <c r="J139" i="3"/>
  <c r="K139" i="3" s="1"/>
  <c r="J143" i="3"/>
  <c r="K143" i="3" s="1"/>
  <c r="J98" i="3"/>
  <c r="J106" i="3"/>
  <c r="J114" i="3"/>
  <c r="J18" i="3"/>
  <c r="L18" i="3" s="1"/>
  <c r="J26" i="3"/>
  <c r="J29" i="3"/>
  <c r="L29" i="3" s="1"/>
  <c r="J33" i="3"/>
  <c r="J35" i="3"/>
  <c r="J39" i="3"/>
  <c r="J148" i="3"/>
  <c r="K148" i="3" s="1"/>
  <c r="J150" i="3"/>
  <c r="K150" i="3" s="1"/>
  <c r="J154" i="3"/>
  <c r="K154" i="3" s="1"/>
  <c r="J156" i="3"/>
  <c r="K156" i="3" s="1"/>
  <c r="J158" i="3"/>
  <c r="L158" i="3" s="1"/>
  <c r="J162" i="3"/>
  <c r="J166" i="3"/>
  <c r="K166" i="3" s="1"/>
  <c r="J21" i="3"/>
  <c r="J138" i="3"/>
  <c r="K138" i="3" s="1"/>
  <c r="J140" i="3"/>
  <c r="K140" i="3" s="1"/>
  <c r="J142" i="3"/>
  <c r="K142" i="3" s="1"/>
  <c r="J145" i="3"/>
  <c r="K145" i="3" s="1"/>
  <c r="J78" i="3"/>
  <c r="J163" i="3"/>
  <c r="K163" i="3" s="1"/>
  <c r="J109" i="3"/>
  <c r="J122" i="3"/>
  <c r="J113" i="3"/>
  <c r="J120" i="3"/>
  <c r="J97" i="3"/>
  <c r="J105" i="3"/>
  <c r="J126" i="3"/>
  <c r="J112" i="1"/>
  <c r="J100" i="3"/>
  <c r="J102" i="3"/>
  <c r="H138" i="1"/>
  <c r="J94" i="3"/>
  <c r="J64" i="3"/>
  <c r="J81" i="3"/>
  <c r="L81" i="3" s="1"/>
  <c r="J61" i="3"/>
  <c r="L61" i="3" s="1"/>
  <c r="J52" i="3"/>
  <c r="L52" i="3" s="1"/>
  <c r="J31" i="3"/>
  <c r="L31" i="3" s="1"/>
  <c r="J57" i="3"/>
  <c r="L57" i="3" s="1"/>
  <c r="J59" i="3"/>
  <c r="L59" i="3" s="1"/>
  <c r="J71" i="3"/>
  <c r="J74" i="3"/>
  <c r="L74" i="3" s="1"/>
  <c r="J76" i="3"/>
  <c r="L76" i="3" s="1"/>
  <c r="J84" i="3"/>
  <c r="J103" i="3"/>
  <c r="J108" i="3"/>
  <c r="J161" i="3"/>
  <c r="K161" i="3" s="1"/>
  <c r="J164" i="3"/>
  <c r="K164" i="3" s="1"/>
  <c r="J13" i="3"/>
  <c r="L13" i="3" s="1"/>
  <c r="J15" i="3"/>
  <c r="J32" i="3"/>
  <c r="L32" i="3" s="1"/>
  <c r="J63" i="3"/>
  <c r="L63" i="3" s="1"/>
  <c r="J65" i="3"/>
  <c r="L65" i="3" s="1"/>
  <c r="J67" i="3"/>
  <c r="L67" i="3" s="1"/>
  <c r="J96" i="3"/>
  <c r="J99" i="3"/>
  <c r="J101" i="3"/>
  <c r="J119" i="3"/>
  <c r="J124" i="3"/>
  <c r="J127" i="3"/>
  <c r="J136" i="3"/>
  <c r="K136" i="3" s="1"/>
  <c r="J141" i="3"/>
  <c r="K141" i="3" s="1"/>
  <c r="J144" i="3"/>
  <c r="K144" i="3" s="1"/>
  <c r="J149" i="3"/>
  <c r="K149" i="3" s="1"/>
  <c r="J152" i="3"/>
  <c r="K152" i="3" s="1"/>
  <c r="J157" i="3"/>
  <c r="K157" i="3" s="1"/>
  <c r="J23" i="3"/>
  <c r="L23" i="3" s="1"/>
  <c r="J25" i="3"/>
  <c r="J37" i="3"/>
  <c r="J70" i="3"/>
  <c r="J73" i="3"/>
  <c r="L73" i="3" s="1"/>
  <c r="J80" i="3"/>
  <c r="J104" i="3"/>
  <c r="J107" i="3"/>
  <c r="J112" i="3"/>
  <c r="J115" i="3"/>
  <c r="J160" i="3"/>
  <c r="K160" i="3" s="1"/>
  <c r="J165" i="3"/>
  <c r="K165" i="3" s="1"/>
  <c r="J168" i="3"/>
  <c r="K168" i="3" s="1"/>
  <c r="J22" i="3"/>
  <c r="L22" i="3" s="1"/>
  <c r="J16" i="3"/>
  <c r="L16" i="3" s="1"/>
  <c r="J14" i="3"/>
  <c r="L14" i="3" s="1"/>
  <c r="J9" i="3"/>
  <c r="L9" i="3" s="1"/>
  <c r="J8" i="3"/>
  <c r="L8" i="3" s="1"/>
  <c r="J7" i="3"/>
  <c r="L7" i="3" s="1"/>
  <c r="J83" i="3"/>
  <c r="L83" i="3" s="1"/>
  <c r="J38" i="3"/>
  <c r="L38" i="3" s="1"/>
  <c r="J12" i="3"/>
  <c r="L12" i="3" s="1"/>
  <c r="J75" i="3"/>
  <c r="L75" i="3" s="1"/>
  <c r="J11" i="3"/>
  <c r="L11" i="3" s="1"/>
  <c r="J10" i="3"/>
  <c r="B42" i="3"/>
  <c r="J30" i="3"/>
  <c r="L30" i="3" s="1"/>
  <c r="H86" i="3"/>
  <c r="J51" i="3"/>
  <c r="L51" i="3" s="1"/>
  <c r="J5" i="3"/>
  <c r="L5" i="3" s="1"/>
  <c r="J164" i="1"/>
  <c r="J163" i="1"/>
  <c r="J162" i="1"/>
  <c r="J166" i="1"/>
  <c r="J170" i="1"/>
  <c r="J58" i="1"/>
  <c r="L58" i="1" s="1"/>
  <c r="J71" i="1"/>
  <c r="J73" i="1"/>
  <c r="L73" i="1" s="1"/>
  <c r="J75" i="1"/>
  <c r="J69" i="3"/>
  <c r="L69" i="3" s="1"/>
  <c r="J34" i="3"/>
  <c r="L34" i="3" s="1"/>
  <c r="J79" i="3"/>
  <c r="L79" i="3" s="1"/>
  <c r="J84" i="1"/>
  <c r="J36" i="3"/>
  <c r="L36" i="3" s="1"/>
  <c r="J28" i="3"/>
  <c r="L28" i="3" s="1"/>
  <c r="F42" i="3"/>
  <c r="J24" i="3"/>
  <c r="L24" i="3" s="1"/>
  <c r="J19" i="3"/>
  <c r="J20" i="3"/>
  <c r="L20" i="3" s="1"/>
  <c r="D42" i="3"/>
  <c r="C42" i="3"/>
  <c r="G42" i="3"/>
  <c r="I41" i="3"/>
  <c r="J6" i="3"/>
  <c r="L6" i="3" s="1"/>
  <c r="H40" i="3"/>
  <c r="I40" i="3"/>
  <c r="I170" i="3"/>
  <c r="H170" i="3"/>
  <c r="J137" i="3"/>
  <c r="L137" i="3" s="1"/>
  <c r="H169" i="3"/>
  <c r="J116" i="3"/>
  <c r="L116" i="3" s="1"/>
  <c r="J111" i="3"/>
  <c r="L111" i="3" s="1"/>
  <c r="J95" i="3"/>
  <c r="L95" i="3" s="1"/>
  <c r="C87" i="3"/>
  <c r="G87" i="3"/>
  <c r="J58" i="3"/>
  <c r="L58" i="3" s="1"/>
  <c r="F87" i="3"/>
  <c r="E87" i="3"/>
  <c r="J50" i="3"/>
  <c r="L50" i="3" s="1"/>
  <c r="J53" i="3"/>
  <c r="L53" i="3" s="1"/>
  <c r="H85" i="3"/>
  <c r="I85" i="3"/>
  <c r="B87" i="3"/>
  <c r="J56" i="1"/>
  <c r="L56" i="1" s="1"/>
  <c r="J129" i="1"/>
  <c r="L129" i="1" s="1"/>
  <c r="J78" i="1"/>
  <c r="L78" i="1" s="1"/>
  <c r="B92" i="1"/>
  <c r="J55" i="1"/>
  <c r="L55" i="1" s="1"/>
  <c r="J82" i="1"/>
  <c r="L82" i="1" s="1"/>
  <c r="J66" i="1"/>
  <c r="L66" i="1" s="1"/>
  <c r="J62" i="1"/>
  <c r="L62" i="1" s="1"/>
  <c r="J64" i="1"/>
  <c r="L64" i="1" s="1"/>
  <c r="F92" i="1"/>
  <c r="J79" i="1"/>
  <c r="L79" i="1" s="1"/>
  <c r="J113" i="1"/>
  <c r="J132" i="1"/>
  <c r="J156" i="1"/>
  <c r="J160" i="1"/>
  <c r="J180" i="1"/>
  <c r="J182" i="1"/>
  <c r="J57" i="1"/>
  <c r="L57" i="1" s="1"/>
  <c r="J59" i="1"/>
  <c r="L59" i="1" s="1"/>
  <c r="J61" i="1"/>
  <c r="L61" i="1" s="1"/>
  <c r="J63" i="1"/>
  <c r="L63" i="1" s="1"/>
  <c r="J65" i="1"/>
  <c r="J68" i="1"/>
  <c r="L68" i="1" s="1"/>
  <c r="J70" i="1"/>
  <c r="L70" i="1" s="1"/>
  <c r="J72" i="1"/>
  <c r="L72" i="1" s="1"/>
  <c r="J76" i="1"/>
  <c r="J105" i="1"/>
  <c r="J107" i="1"/>
  <c r="J125" i="1"/>
  <c r="J165" i="1"/>
  <c r="J167" i="1"/>
  <c r="J169" i="1"/>
  <c r="J172" i="1"/>
  <c r="J174" i="1"/>
  <c r="C189" i="1"/>
  <c r="G189" i="1"/>
  <c r="J81" i="1"/>
  <c r="L81" i="1" s="1"/>
  <c r="J115" i="1"/>
  <c r="J130" i="1"/>
  <c r="J134" i="1"/>
  <c r="J158" i="1"/>
  <c r="J60" i="1"/>
  <c r="J69" i="1"/>
  <c r="E92" i="1"/>
  <c r="C92" i="1"/>
  <c r="G92" i="1"/>
  <c r="J159" i="1"/>
  <c r="J161" i="1"/>
  <c r="B189" i="1"/>
  <c r="F189" i="1"/>
  <c r="J74" i="1"/>
  <c r="L74" i="1" s="1"/>
  <c r="J80" i="1"/>
  <c r="L80" i="1" s="1"/>
  <c r="J83" i="1"/>
  <c r="J88" i="1"/>
  <c r="L88" i="1" s="1"/>
  <c r="J109" i="1"/>
  <c r="J114" i="1"/>
  <c r="J117" i="1"/>
  <c r="J124" i="1"/>
  <c r="J127" i="1"/>
  <c r="L127" i="1" s="1"/>
  <c r="I188" i="1"/>
  <c r="B140" i="1"/>
  <c r="J168" i="1"/>
  <c r="J173" i="1"/>
  <c r="J176" i="1"/>
  <c r="L176" i="1" s="1"/>
  <c r="J181" i="1"/>
  <c r="J184" i="1"/>
  <c r="I90" i="1"/>
  <c r="D92" i="1"/>
  <c r="J123" i="1"/>
  <c r="I139" i="1"/>
  <c r="I187" i="1"/>
  <c r="C42" i="1"/>
  <c r="G42" i="1"/>
  <c r="I40" i="1"/>
  <c r="B42" i="1"/>
  <c r="F42" i="1"/>
  <c r="D42" i="1"/>
  <c r="E42" i="1"/>
  <c r="H41" i="1"/>
  <c r="H40" i="1"/>
  <c r="I41" i="1"/>
  <c r="I86" i="3"/>
  <c r="D87" i="3"/>
  <c r="I169" i="3"/>
  <c r="H41" i="3"/>
  <c r="H188" i="1"/>
  <c r="H90" i="1"/>
  <c r="H187" i="1"/>
  <c r="H139" i="1"/>
  <c r="H40" i="8" l="1"/>
  <c r="I140" i="1"/>
  <c r="C86" i="8"/>
  <c r="I86" i="8" s="1"/>
  <c r="B128" i="8"/>
  <c r="D87" i="8"/>
  <c r="H87" i="8" s="1"/>
  <c r="E87" i="8"/>
  <c r="B169" i="8"/>
  <c r="B170" i="8" s="1"/>
  <c r="H170" i="8" s="1"/>
  <c r="E169" i="8"/>
  <c r="E170" i="8" s="1"/>
  <c r="J138" i="1"/>
  <c r="I92" i="1"/>
  <c r="H128" i="8"/>
  <c r="D42" i="8"/>
  <c r="I160" i="8"/>
  <c r="J128" i="3"/>
  <c r="L128" i="3" s="1"/>
  <c r="J39" i="8"/>
  <c r="H41" i="8"/>
  <c r="J41" i="8" s="1"/>
  <c r="J37" i="8"/>
  <c r="J5" i="8"/>
  <c r="E42" i="8"/>
  <c r="I40" i="8"/>
  <c r="I42" i="8" s="1"/>
  <c r="C170" i="8"/>
  <c r="J139" i="1"/>
  <c r="H140" i="1"/>
  <c r="L106" i="1"/>
  <c r="I95" i="8"/>
  <c r="I128" i="8" s="1"/>
  <c r="C128" i="8"/>
  <c r="H86" i="8"/>
  <c r="B42" i="8"/>
  <c r="C85" i="8"/>
  <c r="I85" i="8" s="1"/>
  <c r="J169" i="3"/>
  <c r="L169" i="3" s="1"/>
  <c r="J86" i="3"/>
  <c r="L86" i="3" s="1"/>
  <c r="J188" i="1"/>
  <c r="L188" i="1" s="1"/>
  <c r="J187" i="1"/>
  <c r="J41" i="1"/>
  <c r="L41" i="1" s="1"/>
  <c r="J40" i="3"/>
  <c r="L40" i="3" s="1"/>
  <c r="J41" i="3"/>
  <c r="L41" i="3" s="1"/>
  <c r="I42" i="3"/>
  <c r="H42" i="3"/>
  <c r="J170" i="3"/>
  <c r="L170" i="3" s="1"/>
  <c r="H87" i="3"/>
  <c r="J85" i="3"/>
  <c r="L85" i="3" s="1"/>
  <c r="I87" i="3"/>
  <c r="I189" i="1"/>
  <c r="J90" i="1"/>
  <c r="L90" i="1" s="1"/>
  <c r="H189" i="1"/>
  <c r="J40" i="1"/>
  <c r="L40" i="1" s="1"/>
  <c r="I42" i="1"/>
  <c r="H42" i="1"/>
  <c r="H92" i="1"/>
  <c r="J91" i="1"/>
  <c r="H169" i="8" l="1"/>
  <c r="I169" i="8"/>
  <c r="L91" i="1"/>
  <c r="J92" i="1"/>
  <c r="L92" i="1" s="1"/>
  <c r="J140" i="1"/>
  <c r="L140" i="1" s="1"/>
  <c r="I170" i="8"/>
  <c r="H42" i="8"/>
  <c r="J42" i="8" s="1"/>
  <c r="J40" i="8"/>
  <c r="L139" i="1"/>
  <c r="C87" i="8"/>
  <c r="I87" i="8" s="1"/>
  <c r="J189" i="1"/>
  <c r="L189" i="1" s="1"/>
  <c r="J42" i="1"/>
  <c r="L42" i="1" s="1"/>
  <c r="J42" i="3"/>
  <c r="L42" i="3" s="1"/>
  <c r="J87" i="3"/>
  <c r="L87" i="3" s="1"/>
</calcChain>
</file>

<file path=xl/sharedStrings.xml><?xml version="1.0" encoding="utf-8"?>
<sst xmlns="http://schemas.openxmlformats.org/spreadsheetml/2006/main" count="661" uniqueCount="70">
  <si>
    <t>FEDERAL AIRPORTS AUTHORITY OF NIGERIA</t>
  </si>
  <si>
    <t>AIRPORT</t>
  </si>
  <si>
    <t>JANUARY</t>
  </si>
  <si>
    <t>FEBRUARY</t>
  </si>
  <si>
    <t>MARCH</t>
  </si>
  <si>
    <t>TOTAL</t>
  </si>
  <si>
    <t>GRAND</t>
  </si>
  <si>
    <t>ARRIVAL</t>
  </si>
  <si>
    <t>DEPARTURE</t>
  </si>
  <si>
    <t>ABUJA    DOM</t>
  </si>
  <si>
    <t xml:space="preserve">               INT</t>
  </si>
  <si>
    <t>AKURE</t>
  </si>
  <si>
    <t>BENIN</t>
  </si>
  <si>
    <t>CALABAR  DOM</t>
  </si>
  <si>
    <t xml:space="preserve">                  INT</t>
  </si>
  <si>
    <t>ENUGU</t>
  </si>
  <si>
    <t>IBADAN</t>
  </si>
  <si>
    <t xml:space="preserve">ILORIN     DOM   </t>
  </si>
  <si>
    <t>JOS</t>
  </si>
  <si>
    <t>KADUNA   DOM</t>
  </si>
  <si>
    <t xml:space="preserve">                 INT</t>
  </si>
  <si>
    <t>SOKOTO   DOM</t>
  </si>
  <si>
    <t>KANO       DOM</t>
  </si>
  <si>
    <t>MAID      DOM</t>
  </si>
  <si>
    <t>MAKURDI</t>
  </si>
  <si>
    <t>MMIA     DOM</t>
  </si>
  <si>
    <t xml:space="preserve">              INT</t>
  </si>
  <si>
    <t>P.H.       DOM</t>
  </si>
  <si>
    <t>YOLA     DOM</t>
  </si>
  <si>
    <t>MINNA  DOM</t>
  </si>
  <si>
    <t>KATSINA</t>
  </si>
  <si>
    <t>OWERRI</t>
  </si>
  <si>
    <t>OSUBI</t>
  </si>
  <si>
    <t>TOTAL  DOM</t>
  </si>
  <si>
    <t>TOTAL  INT</t>
  </si>
  <si>
    <t>GRAND TOTAL</t>
  </si>
  <si>
    <t>SOURCE: FAAN QUARTERLY STATISTICS</t>
  </si>
  <si>
    <t>UNLOADED</t>
  </si>
  <si>
    <t>LOADED</t>
  </si>
  <si>
    <t xml:space="preserve"> </t>
  </si>
  <si>
    <t>APRIL</t>
  </si>
  <si>
    <t>MAY</t>
  </si>
  <si>
    <t>JUNE</t>
  </si>
  <si>
    <t>ENUGU    DOM</t>
  </si>
  <si>
    <t xml:space="preserve">JOS       DOM   </t>
  </si>
  <si>
    <t>ENUGU      INT</t>
  </si>
  <si>
    <t>JOS           DOM</t>
  </si>
  <si>
    <t>MAKURDI  DOM</t>
  </si>
  <si>
    <t>ENUGU     DOM</t>
  </si>
  <si>
    <t>3RD QUARTER</t>
  </si>
  <si>
    <t>2ND QUARTER</t>
  </si>
  <si>
    <t>1ST QUARTER</t>
  </si>
  <si>
    <t>IST QUARTER</t>
  </si>
  <si>
    <t xml:space="preserve">  PASSENGER TRAFFIC FIRST QUARTER  2018</t>
  </si>
  <si>
    <t xml:space="preserve"> AIRCRAFT TRAFFIC FIRST QUARTER  2018</t>
  </si>
  <si>
    <t xml:space="preserve"> CARGO TRAFFIC (KG) FIRST QUARTER  2018</t>
  </si>
  <si>
    <t xml:space="preserve">  MAIL TRAFFIC (KG) FIRST QUARTER  2018</t>
  </si>
  <si>
    <t>2017 1ST QTR</t>
  </si>
  <si>
    <t>% DIFF 18&amp;17</t>
  </si>
  <si>
    <t>% DIFF 18 &amp;17</t>
  </si>
  <si>
    <t>2017 2ND QTR</t>
  </si>
  <si>
    <t>PROVISIONAL  PASSENGER TRAFFIC SECOND  QUARTER  2018</t>
  </si>
  <si>
    <t>PROVISIONAL  AIRCRAFT TRAFFIC SECOND QUARTER  2018</t>
  </si>
  <si>
    <t>PROVISIONAL  CARGO TRAFFIC (KG) SECOND QUARTER  2018</t>
  </si>
  <si>
    <t>PROVISIONAL  MAIL TRAFFIC (KG) SECOND QUARTER  2018</t>
  </si>
  <si>
    <t>Y-on-Y</t>
  </si>
  <si>
    <t>2018 Half Year Aircraft TRAFFIC</t>
  </si>
  <si>
    <t>2018 Half Year PASSENGERS TRAFFIC</t>
  </si>
  <si>
    <t xml:space="preserve"> 2018  Half Year CARGO  TRAFFIC (KG) </t>
  </si>
  <si>
    <t xml:space="preserve"> 2018  Half Year MAIL TRAFFIC (KG)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</si>
</sst>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-* #,##0_-;\-* #,##0_-;_-* &quot;-&quot;??_-;_-@_-"/>
    <numFmt numFmtId="168" formatCode="_(* #,##0.0_);_(* \(#,##0.0\);_(* &quot;-&quot;??_);_(@_)"/>
    <numFmt numFmtId="169" formatCode="0.00;[Red]0.0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Albertus Extra Bold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b/>
      <sz val="10"/>
      <name val="Corbel"/>
      <family val="2"/>
    </font>
    <font>
      <sz val="10"/>
      <name val="Corbel"/>
      <family val="2"/>
    </font>
    <font>
      <sz val="12"/>
      <color theme="1"/>
      <name val="Corbel"/>
      <family val="2"/>
    </font>
    <font>
      <sz val="12"/>
      <name val="Corbel"/>
      <family val="2"/>
    </font>
    <font>
      <sz val="11"/>
      <name val="Corbel"/>
      <family val="2"/>
    </font>
    <font>
      <sz val="10"/>
      <color theme="1"/>
      <name val="Corbel"/>
      <family val="2"/>
    </font>
    <font>
      <b/>
      <sz val="11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1" fillId="0" borderId="0"/>
    <xf numFmtId="0" fontId="11" fillId="0" borderId="0"/>
    <xf numFmtId="0" fontId="5" fillId="0" borderId="0"/>
    <xf numFmtId="0" fontId="4" fillId="0" borderId="0"/>
    <xf numFmtId="165" fontId="4" fillId="0" borderId="0" applyFont="0" applyFill="0" applyBorder="0" applyAlignment="0" applyProtection="0"/>
    <xf numFmtId="0" fontId="12" fillId="0" borderId="0"/>
    <xf numFmtId="164" fontId="4" fillId="0" borderId="0" applyFont="0" applyFill="0" applyBorder="0" applyAlignment="0" applyProtection="0"/>
    <xf numFmtId="0" fontId="7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196">
    <xf numFmtId="0" fontId="0" fillId="0" borderId="0" xfId="0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166" fontId="8" fillId="0" borderId="1" xfId="1" applyNumberFormat="1" applyFont="1" applyFill="1" applyBorder="1"/>
    <xf numFmtId="0" fontId="8" fillId="0" borderId="0" xfId="0" applyFont="1" applyBorder="1"/>
    <xf numFmtId="166" fontId="8" fillId="0" borderId="0" xfId="1" applyNumberFormat="1" applyFont="1" applyBorder="1"/>
    <xf numFmtId="166" fontId="9" fillId="0" borderId="0" xfId="1" applyNumberFormat="1" applyFont="1" applyBorder="1"/>
    <xf numFmtId="0" fontId="9" fillId="0" borderId="0" xfId="0" applyFon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6" fontId="10" fillId="0" borderId="4" xfId="3" applyNumberFormat="1" applyFont="1" applyBorder="1" applyAlignment="1">
      <alignment horizontal="right"/>
    </xf>
    <xf numFmtId="167" fontId="6" fillId="0" borderId="1" xfId="1" applyNumberFormat="1" applyFont="1" applyBorder="1"/>
    <xf numFmtId="166" fontId="9" fillId="0" borderId="0" xfId="1" applyNumberFormat="1" applyFont="1" applyFill="1" applyBorder="1"/>
    <xf numFmtId="0" fontId="9" fillId="0" borderId="0" xfId="0" applyFont="1" applyFill="1" applyBorder="1"/>
    <xf numFmtId="0" fontId="8" fillId="0" borderId="5" xfId="0" applyFont="1" applyFill="1" applyBorder="1"/>
    <xf numFmtId="0" fontId="8" fillId="0" borderId="1" xfId="0" applyFont="1" applyFill="1" applyBorder="1"/>
    <xf numFmtId="0" fontId="8" fillId="0" borderId="6" xfId="0" applyFont="1" applyFill="1" applyBorder="1"/>
    <xf numFmtId="0" fontId="8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8" fontId="8" fillId="0" borderId="1" xfId="1" applyNumberFormat="1" applyFont="1" applyFill="1" applyBorder="1"/>
    <xf numFmtId="166" fontId="8" fillId="0" borderId="1" xfId="1" applyNumberFormat="1" applyFont="1" applyBorder="1"/>
    <xf numFmtId="168" fontId="8" fillId="0" borderId="1" xfId="1" applyNumberFormat="1" applyFont="1" applyBorder="1"/>
    <xf numFmtId="168" fontId="0" fillId="0" borderId="1" xfId="3" applyNumberFormat="1" applyFont="1" applyBorder="1"/>
    <xf numFmtId="169" fontId="0" fillId="0" borderId="0" xfId="0" applyNumberFormat="1"/>
    <xf numFmtId="169" fontId="0" fillId="0" borderId="1" xfId="0" applyNumberFormat="1" applyBorder="1"/>
    <xf numFmtId="169" fontId="8" fillId="0" borderId="1" xfId="0" applyNumberFormat="1" applyFont="1" applyFill="1" applyBorder="1" applyAlignment="1">
      <alignment wrapText="1"/>
    </xf>
    <xf numFmtId="166" fontId="0" fillId="0" borderId="0" xfId="1" applyNumberFormat="1" applyFont="1"/>
    <xf numFmtId="166" fontId="0" fillId="0" borderId="1" xfId="1" applyNumberFormat="1" applyFont="1" applyBorder="1"/>
    <xf numFmtId="166" fontId="8" fillId="0" borderId="1" xfId="1" applyNumberFormat="1" applyFont="1" applyFill="1" applyBorder="1" applyAlignment="1">
      <alignment wrapText="1"/>
    </xf>
    <xf numFmtId="165" fontId="0" fillId="0" borderId="1" xfId="0" applyNumberFormat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5" fontId="0" fillId="0" borderId="0" xfId="0" applyNumberFormat="1"/>
    <xf numFmtId="166" fontId="13" fillId="0" borderId="0" xfId="2" applyNumberFormat="1" applyFont="1" applyBorder="1" applyAlignment="1">
      <alignment horizontal="center"/>
    </xf>
    <xf numFmtId="0" fontId="8" fillId="0" borderId="7" xfId="0" applyFont="1" applyBorder="1"/>
    <xf numFmtId="166" fontId="10" fillId="0" borderId="2" xfId="3" applyNumberFormat="1" applyFont="1" applyBorder="1" applyAlignment="1">
      <alignment horizontal="right"/>
    </xf>
    <xf numFmtId="166" fontId="10" fillId="0" borderId="1" xfId="3" applyNumberFormat="1" applyFont="1" applyBorder="1" applyAlignment="1">
      <alignment horizontal="right"/>
    </xf>
    <xf numFmtId="0" fontId="0" fillId="0" borderId="1" xfId="0" applyBorder="1"/>
    <xf numFmtId="166" fontId="8" fillId="2" borderId="1" xfId="1" applyNumberFormat="1" applyFont="1" applyFill="1" applyBorder="1"/>
    <xf numFmtId="0" fontId="0" fillId="0" borderId="3" xfId="0" applyBorder="1"/>
    <xf numFmtId="0" fontId="0" fillId="0" borderId="0" xfId="0" applyBorder="1"/>
    <xf numFmtId="166" fontId="10" fillId="0" borderId="8" xfId="3" applyNumberFormat="1" applyFont="1" applyBorder="1" applyAlignment="1">
      <alignment horizontal="right"/>
    </xf>
    <xf numFmtId="166" fontId="7" fillId="2" borderId="1" xfId="2" applyNumberFormat="1" applyFont="1" applyFill="1" applyBorder="1"/>
    <xf numFmtId="166" fontId="6" fillId="2" borderId="1" xfId="2" applyNumberFormat="1" applyFont="1" applyFill="1" applyBorder="1"/>
    <xf numFmtId="166" fontId="0" fillId="0" borderId="0" xfId="0" applyNumberFormat="1"/>
    <xf numFmtId="165" fontId="0" fillId="0" borderId="1" xfId="1" applyFont="1" applyBorder="1"/>
    <xf numFmtId="167" fontId="0" fillId="0" borderId="1" xfId="1" applyNumberFormat="1" applyFont="1" applyBorder="1" applyAlignment="1">
      <alignment horizontal="right" vertical="center"/>
    </xf>
    <xf numFmtId="166" fontId="14" fillId="2" borderId="1" xfId="1" applyNumberFormat="1" applyFont="1" applyFill="1" applyBorder="1" applyAlignment="1">
      <alignment horizontal="right" vertical="center"/>
    </xf>
    <xf numFmtId="3" fontId="15" fillId="0" borderId="1" xfId="0" applyNumberFormat="1" applyFont="1" applyBorder="1" applyAlignment="1">
      <alignment vertical="center"/>
    </xf>
    <xf numFmtId="167" fontId="15" fillId="0" borderId="1" xfId="1" applyNumberFormat="1" applyFont="1" applyBorder="1" applyAlignment="1">
      <alignment vertical="center"/>
    </xf>
    <xf numFmtId="166" fontId="0" fillId="0" borderId="1" xfId="1" applyNumberFormat="1" applyFont="1" applyBorder="1" applyAlignment="1">
      <alignment vertical="center"/>
    </xf>
    <xf numFmtId="167" fontId="0" fillId="2" borderId="1" xfId="1" applyNumberFormat="1" applyFont="1" applyFill="1" applyBorder="1" applyAlignment="1">
      <alignment horizontal="right" vertical="center"/>
    </xf>
    <xf numFmtId="167" fontId="13" fillId="2" borderId="1" xfId="1" applyNumberFormat="1" applyFont="1" applyFill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 vertical="center"/>
    </xf>
    <xf numFmtId="3" fontId="17" fillId="2" borderId="1" xfId="0" applyNumberFormat="1" applyFont="1" applyFill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3" fontId="18" fillId="0" borderId="1" xfId="0" applyNumberFormat="1" applyFont="1" applyBorder="1" applyAlignment="1">
      <alignment horizontal="right" vertical="center"/>
    </xf>
    <xf numFmtId="3" fontId="0" fillId="2" borderId="1" xfId="0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Font="1" applyBorder="1" applyAlignment="1">
      <alignment horizontal="right" vertical="center"/>
    </xf>
    <xf numFmtId="3" fontId="0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right" vertical="center"/>
    </xf>
    <xf numFmtId="167" fontId="0" fillId="2" borderId="1" xfId="1" applyNumberFormat="1" applyFont="1" applyFill="1" applyBorder="1" applyAlignment="1">
      <alignment vertical="center"/>
    </xf>
    <xf numFmtId="0" fontId="17" fillId="2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7" fontId="0" fillId="0" borderId="0" xfId="1" applyNumberFormat="1" applyFont="1" applyAlignment="1">
      <alignment vertical="center"/>
    </xf>
    <xf numFmtId="167" fontId="0" fillId="0" borderId="1" xfId="1" applyNumberFormat="1" applyFont="1" applyBorder="1" applyAlignment="1">
      <alignment vertical="center"/>
    </xf>
    <xf numFmtId="166" fontId="14" fillId="2" borderId="1" xfId="1" applyNumberFormat="1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167" fontId="0" fillId="0" borderId="11" xfId="1" applyNumberFormat="1" applyFont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167" fontId="2" fillId="0" borderId="1" xfId="1" applyNumberFormat="1" applyFont="1" applyBorder="1" applyAlignment="1">
      <alignment vertical="center"/>
    </xf>
    <xf numFmtId="3" fontId="0" fillId="2" borderId="11" xfId="0" applyNumberFormat="1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167" fontId="0" fillId="0" borderId="1" xfId="1" applyNumberFormat="1" applyFont="1" applyBorder="1" applyAlignment="1">
      <alignment horizontal="right"/>
    </xf>
    <xf numFmtId="166" fontId="14" fillId="2" borderId="0" xfId="1" applyNumberFormat="1" applyFont="1" applyFill="1" applyAlignment="1">
      <alignment horizontal="right"/>
    </xf>
    <xf numFmtId="166" fontId="14" fillId="2" borderId="1" xfId="1" applyNumberFormat="1" applyFont="1" applyFill="1" applyBorder="1" applyAlignment="1">
      <alignment horizontal="right"/>
    </xf>
    <xf numFmtId="4" fontId="0" fillId="0" borderId="11" xfId="0" applyNumberFormat="1" applyFont="1" applyBorder="1" applyAlignment="1">
      <alignment horizontal="right"/>
    </xf>
    <xf numFmtId="3" fontId="0" fillId="0" borderId="13" xfId="0" applyNumberFormat="1" applyFont="1" applyBorder="1" applyAlignment="1">
      <alignment horizontal="right"/>
    </xf>
    <xf numFmtId="4" fontId="0" fillId="2" borderId="11" xfId="0" applyNumberFormat="1" applyFont="1" applyFill="1" applyBorder="1" applyAlignment="1">
      <alignment horizontal="center"/>
    </xf>
    <xf numFmtId="3" fontId="0" fillId="2" borderId="13" xfId="0" applyNumberFormat="1" applyFont="1" applyFill="1" applyBorder="1" applyAlignment="1">
      <alignment horizontal="center"/>
    </xf>
    <xf numFmtId="43" fontId="0" fillId="2" borderId="1" xfId="1" applyNumberFormat="1" applyFont="1" applyFill="1" applyBorder="1" applyAlignment="1">
      <alignment vertical="center"/>
    </xf>
    <xf numFmtId="0" fontId="0" fillId="0" borderId="11" xfId="0" applyFont="1" applyBorder="1" applyAlignment="1">
      <alignment horizontal="right"/>
    </xf>
    <xf numFmtId="3" fontId="0" fillId="2" borderId="11" xfId="0" applyNumberFormat="1" applyFont="1" applyFill="1" applyBorder="1" applyAlignment="1">
      <alignment horizontal="center"/>
    </xf>
    <xf numFmtId="165" fontId="0" fillId="0" borderId="0" xfId="1" applyFont="1"/>
    <xf numFmtId="0" fontId="8" fillId="2" borderId="1" xfId="0" applyFont="1" applyFill="1" applyBorder="1"/>
    <xf numFmtId="166" fontId="9" fillId="2" borderId="0" xfId="1" applyNumberFormat="1" applyFont="1" applyFill="1" applyBorder="1"/>
    <xf numFmtId="166" fontId="8" fillId="2" borderId="0" xfId="1" applyNumberFormat="1" applyFont="1" applyFill="1" applyBorder="1"/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65" fontId="0" fillId="2" borderId="1" xfId="0" applyNumberFormat="1" applyFill="1" applyBorder="1"/>
    <xf numFmtId="168" fontId="8" fillId="2" borderId="1" xfId="1" applyNumberFormat="1" applyFont="1" applyFill="1" applyBorder="1"/>
    <xf numFmtId="0" fontId="0" fillId="2" borderId="0" xfId="0" applyFill="1"/>
    <xf numFmtId="167" fontId="0" fillId="2" borderId="1" xfId="1" applyNumberFormat="1" applyFont="1" applyFill="1" applyBorder="1" applyAlignment="1">
      <alignment horizontal="right"/>
    </xf>
    <xf numFmtId="167" fontId="0" fillId="0" borderId="1" xfId="1" applyNumberFormat="1" applyFont="1" applyBorder="1"/>
    <xf numFmtId="167" fontId="1" fillId="0" borderId="1" xfId="1" applyNumberFormat="1" applyFont="1" applyBorder="1" applyAlignment="1">
      <alignment horizontal="right"/>
    </xf>
    <xf numFmtId="167" fontId="0" fillId="0" borderId="2" xfId="1" applyNumberFormat="1" applyFont="1" applyBorder="1" applyAlignment="1">
      <alignment horizontal="right"/>
    </xf>
    <xf numFmtId="3" fontId="19" fillId="0" borderId="11" xfId="0" applyNumberFormat="1" applyFont="1" applyBorder="1" applyAlignment="1">
      <alignment horizontal="center"/>
    </xf>
    <xf numFmtId="167" fontId="6" fillId="0" borderId="1" xfId="1" applyNumberFormat="1" applyFont="1" applyBorder="1" applyAlignment="1">
      <alignment horizontal="right"/>
    </xf>
    <xf numFmtId="167" fontId="1" fillId="2" borderId="1" xfId="1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7" fillId="0" borderId="1" xfId="0" applyNumberFormat="1" applyFont="1" applyBorder="1" applyAlignment="1">
      <alignment horizontal="right"/>
    </xf>
    <xf numFmtId="3" fontId="17" fillId="0" borderId="1" xfId="5" applyNumberFormat="1" applyFon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right"/>
    </xf>
    <xf numFmtId="166" fontId="0" fillId="2" borderId="1" xfId="8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166" fontId="0" fillId="0" borderId="1" xfId="8" applyNumberFormat="1" applyFont="1" applyBorder="1" applyAlignment="1">
      <alignment horizontal="right"/>
    </xf>
    <xf numFmtId="3" fontId="0" fillId="0" borderId="11" xfId="0" applyNumberFormat="1" applyFont="1" applyBorder="1" applyAlignment="1">
      <alignment horizontal="right"/>
    </xf>
    <xf numFmtId="3" fontId="19" fillId="0" borderId="11" xfId="0" applyNumberFormat="1" applyFont="1" applyBorder="1" applyAlignment="1">
      <alignment horizontal="right"/>
    </xf>
    <xf numFmtId="3" fontId="0" fillId="0" borderId="14" xfId="0" applyNumberFormat="1" applyFont="1" applyBorder="1" applyAlignment="1">
      <alignment horizontal="right"/>
    </xf>
    <xf numFmtId="3" fontId="19" fillId="0" borderId="14" xfId="0" applyNumberFormat="1" applyFont="1" applyBorder="1" applyAlignment="1">
      <alignment horizontal="right"/>
    </xf>
    <xf numFmtId="3" fontId="0" fillId="0" borderId="10" xfId="0" applyNumberFormat="1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  <xf numFmtId="167" fontId="0" fillId="0" borderId="1" xfId="1" applyNumberFormat="1" applyFont="1" applyFill="1" applyBorder="1" applyAlignment="1">
      <alignment horizontal="right"/>
    </xf>
    <xf numFmtId="167" fontId="1" fillId="0" borderId="1" xfId="1" applyNumberFormat="1" applyFont="1" applyFill="1" applyBorder="1" applyAlignment="1">
      <alignment horizontal="right"/>
    </xf>
    <xf numFmtId="166" fontId="0" fillId="0" borderId="1" xfId="1" applyNumberFormat="1" applyFont="1" applyBorder="1" applyAlignment="1">
      <alignment horizontal="right"/>
    </xf>
    <xf numFmtId="0" fontId="17" fillId="0" borderId="1" xfId="0" applyFont="1" applyBorder="1" applyAlignment="1">
      <alignment horizontal="right" vertical="center"/>
    </xf>
    <xf numFmtId="0" fontId="17" fillId="0" borderId="1" xfId="5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166" fontId="0" fillId="0" borderId="0" xfId="8" applyNumberFormat="1" applyFont="1" applyAlignment="1">
      <alignment horizontal="right"/>
    </xf>
    <xf numFmtId="0" fontId="19" fillId="0" borderId="12" xfId="0" applyFont="1" applyBorder="1" applyAlignment="1">
      <alignment horizontal="right"/>
    </xf>
    <xf numFmtId="0" fontId="19" fillId="0" borderId="11" xfId="0" applyFont="1" applyBorder="1" applyAlignment="1">
      <alignment horizontal="right"/>
    </xf>
    <xf numFmtId="0" fontId="0" fillId="0" borderId="12" xfId="0" applyFont="1" applyBorder="1" applyAlignment="1">
      <alignment horizontal="right"/>
    </xf>
    <xf numFmtId="0" fontId="0" fillId="0" borderId="10" xfId="0" applyFont="1" applyBorder="1" applyAlignment="1">
      <alignment horizontal="right"/>
    </xf>
    <xf numFmtId="167" fontId="0" fillId="0" borderId="0" xfId="1" applyNumberFormat="1" applyFont="1"/>
    <xf numFmtId="166" fontId="1" fillId="0" borderId="0" xfId="1" applyNumberFormat="1" applyFont="1"/>
    <xf numFmtId="4" fontId="19" fillId="0" borderId="1" xfId="0" applyNumberFormat="1" applyFont="1" applyBorder="1" applyAlignment="1">
      <alignment horizontal="center"/>
    </xf>
    <xf numFmtId="3" fontId="0" fillId="2" borderId="1" xfId="0" applyNumberFormat="1" applyFont="1" applyFill="1" applyBorder="1" applyAlignment="1">
      <alignment horizontal="center"/>
    </xf>
    <xf numFmtId="4" fontId="0" fillId="2" borderId="1" xfId="0" applyNumberFormat="1" applyFont="1" applyFill="1" applyBorder="1" applyAlignment="1">
      <alignment horizontal="center"/>
    </xf>
    <xf numFmtId="4" fontId="19" fillId="0" borderId="11" xfId="0" applyNumberFormat="1" applyFont="1" applyBorder="1" applyAlignment="1">
      <alignment horizontal="center"/>
    </xf>
    <xf numFmtId="43" fontId="0" fillId="0" borderId="0" xfId="1" applyNumberFormat="1" applyFont="1" applyAlignment="1">
      <alignment horizontal="right"/>
    </xf>
    <xf numFmtId="3" fontId="19" fillId="0" borderId="13" xfId="0" applyNumberFormat="1" applyFont="1" applyBorder="1" applyAlignment="1">
      <alignment horizontal="center"/>
    </xf>
    <xf numFmtId="3" fontId="19" fillId="0" borderId="1" xfId="0" applyNumberFormat="1" applyFont="1" applyBorder="1" applyAlignment="1">
      <alignment horizontal="center"/>
    </xf>
    <xf numFmtId="3" fontId="0" fillId="0" borderId="1" xfId="0" applyNumberFormat="1" applyFont="1" applyFill="1" applyBorder="1" applyAlignment="1">
      <alignment vertical="center"/>
    </xf>
    <xf numFmtId="43" fontId="0" fillId="0" borderId="1" xfId="1" applyNumberFormat="1" applyFont="1" applyBorder="1" applyAlignment="1">
      <alignment horizontal="right"/>
    </xf>
    <xf numFmtId="43" fontId="0" fillId="0" borderId="1" xfId="1" applyNumberFormat="1" applyFont="1" applyBorder="1"/>
    <xf numFmtId="43" fontId="15" fillId="0" borderId="15" xfId="1" applyNumberFormat="1" applyFont="1" applyBorder="1" applyAlignment="1"/>
    <xf numFmtId="43" fontId="1" fillId="0" borderId="1" xfId="1" applyNumberFormat="1" applyFont="1" applyBorder="1" applyAlignment="1">
      <alignment horizontal="right"/>
    </xf>
    <xf numFmtId="168" fontId="0" fillId="0" borderId="0" xfId="0" applyNumberFormat="1"/>
    <xf numFmtId="16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6" fontId="8" fillId="0" borderId="1" xfId="1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1" fillId="0" borderId="0" xfId="0" applyFont="1"/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0" xfId="0" applyFont="1" applyFill="1" applyBorder="1" applyAlignment="1">
      <alignment wrapText="1"/>
    </xf>
    <xf numFmtId="0" fontId="20" fillId="0" borderId="10" xfId="0" applyFont="1" applyFill="1" applyBorder="1"/>
    <xf numFmtId="166" fontId="22" fillId="0" borderId="1" xfId="8" applyNumberFormat="1" applyFont="1" applyBorder="1" applyAlignment="1">
      <alignment horizontal="center"/>
    </xf>
    <xf numFmtId="166" fontId="20" fillId="0" borderId="1" xfId="1" applyNumberFormat="1" applyFont="1" applyBorder="1"/>
    <xf numFmtId="166" fontId="21" fillId="0" borderId="0" xfId="0" applyNumberFormat="1" applyFont="1"/>
    <xf numFmtId="166" fontId="23" fillId="2" borderId="1" xfId="8" applyNumberFormat="1" applyFont="1" applyFill="1" applyBorder="1" applyAlignment="1">
      <alignment horizontal="right"/>
    </xf>
    <xf numFmtId="166" fontId="20" fillId="2" borderId="1" xfId="1" applyNumberFormat="1" applyFont="1" applyFill="1" applyBorder="1"/>
    <xf numFmtId="166" fontId="21" fillId="2" borderId="1" xfId="2" applyNumberFormat="1" applyFont="1" applyFill="1" applyBorder="1"/>
    <xf numFmtId="166" fontId="21" fillId="0" borderId="0" xfId="1" applyNumberFormat="1" applyFont="1"/>
    <xf numFmtId="166" fontId="20" fillId="0" borderId="1" xfId="1" applyNumberFormat="1" applyFont="1" applyFill="1" applyBorder="1"/>
    <xf numFmtId="0" fontId="20" fillId="0" borderId="0" xfId="0" applyFont="1" applyBorder="1"/>
    <xf numFmtId="166" fontId="20" fillId="0" borderId="0" xfId="1" applyNumberFormat="1" applyFont="1" applyBorder="1"/>
    <xf numFmtId="166" fontId="24" fillId="0" borderId="0" xfId="2" applyNumberFormat="1" applyFont="1" applyBorder="1" applyAlignment="1">
      <alignment horizontal="center"/>
    </xf>
    <xf numFmtId="0" fontId="21" fillId="0" borderId="0" xfId="0" applyFont="1" applyBorder="1"/>
    <xf numFmtId="0" fontId="20" fillId="0" borderId="1" xfId="0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166" fontId="23" fillId="2" borderId="9" xfId="8" applyNumberFormat="1" applyFont="1" applyFill="1" applyBorder="1" applyAlignment="1">
      <alignment horizontal="right"/>
    </xf>
    <xf numFmtId="166" fontId="23" fillId="2" borderId="10" xfId="8" applyNumberFormat="1" applyFont="1" applyFill="1" applyBorder="1" applyAlignment="1">
      <alignment horizontal="right"/>
    </xf>
    <xf numFmtId="0" fontId="20" fillId="0" borderId="3" xfId="0" applyFont="1" applyBorder="1" applyAlignment="1">
      <alignment horizontal="center"/>
    </xf>
    <xf numFmtId="165" fontId="21" fillId="0" borderId="1" xfId="0" applyNumberFormat="1" applyFont="1" applyBorder="1"/>
    <xf numFmtId="168" fontId="20" fillId="0" borderId="1" xfId="1" applyNumberFormat="1" applyFont="1" applyBorder="1"/>
    <xf numFmtId="165" fontId="21" fillId="0" borderId="3" xfId="0" applyNumberFormat="1" applyFont="1" applyBorder="1"/>
    <xf numFmtId="166" fontId="25" fillId="0" borderId="1" xfId="3" applyNumberFormat="1" applyFont="1" applyBorder="1" applyAlignment="1">
      <alignment horizontal="right"/>
    </xf>
    <xf numFmtId="165" fontId="21" fillId="2" borderId="1" xfId="8" applyFont="1" applyFill="1" applyBorder="1"/>
    <xf numFmtId="168" fontId="20" fillId="0" borderId="1" xfId="1" applyNumberFormat="1" applyFont="1" applyFill="1" applyBorder="1"/>
    <xf numFmtId="165" fontId="21" fillId="0" borderId="0" xfId="0" applyNumberFormat="1" applyFont="1"/>
    <xf numFmtId="166" fontId="21" fillId="2" borderId="1" xfId="8" applyNumberFormat="1" applyFont="1" applyFill="1" applyBorder="1"/>
    <xf numFmtId="168" fontId="21" fillId="0" borderId="1" xfId="3" applyNumberFormat="1" applyFont="1" applyBorder="1"/>
    <xf numFmtId="166" fontId="26" fillId="2" borderId="1" xfId="2" applyNumberFormat="1" applyFont="1" applyFill="1" applyBorder="1"/>
  </cellXfs>
  <cellStyles count="14">
    <cellStyle name="Comma" xfId="1" builtinId="3"/>
    <cellStyle name="Comma 2" xfId="3" xr:uid="{00000000-0005-0000-0000-000001000000}"/>
    <cellStyle name="Comma 2 2" xfId="8" xr:uid="{00000000-0005-0000-0000-000002000000}"/>
    <cellStyle name="Comma 2 3" xfId="12" xr:uid="{00000000-0005-0000-0000-000003000000}"/>
    <cellStyle name="Comma 3" xfId="2" xr:uid="{00000000-0005-0000-0000-000004000000}"/>
    <cellStyle name="Comma 3 2" xfId="13" xr:uid="{00000000-0005-0000-0000-000005000000}"/>
    <cellStyle name="Currency 2" xfId="10" xr:uid="{00000000-0005-0000-0000-000006000000}"/>
    <cellStyle name="Normal" xfId="0" builtinId="0"/>
    <cellStyle name="Normal 2" xfId="4" xr:uid="{00000000-0005-0000-0000-000008000000}"/>
    <cellStyle name="Normal 2 2" xfId="9" xr:uid="{00000000-0005-0000-0000-000009000000}"/>
    <cellStyle name="Normal 3" xfId="5" xr:uid="{00000000-0005-0000-0000-00000A000000}"/>
    <cellStyle name="Normal 4" xfId="6" xr:uid="{00000000-0005-0000-0000-00000B000000}"/>
    <cellStyle name="Normal 5" xfId="7" xr:uid="{00000000-0005-0000-0000-00000C000000}"/>
    <cellStyle name="Normal 6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9"/>
  <sheetViews>
    <sheetView topLeftCell="A2" zoomScale="69" workbookViewId="0">
      <selection activeCell="P16" sqref="P16"/>
    </sheetView>
  </sheetViews>
  <sheetFormatPr defaultRowHeight="12.5"/>
  <cols>
    <col min="1" max="1" width="19.1796875" customWidth="1"/>
    <col min="2" max="2" width="14.1796875" customWidth="1"/>
    <col min="3" max="3" width="15.7265625" customWidth="1"/>
    <col min="4" max="4" width="14.26953125" customWidth="1"/>
    <col min="5" max="5" width="16.453125" customWidth="1"/>
    <col min="6" max="6" width="14.453125" customWidth="1"/>
    <col min="7" max="7" width="16.7265625" customWidth="1"/>
    <col min="8" max="8" width="17.54296875" style="101" customWidth="1"/>
    <col min="9" max="9" width="16.7265625" style="101" customWidth="1"/>
    <col min="10" max="10" width="16.1796875" style="101" customWidth="1"/>
    <col min="11" max="11" width="13.81640625" style="27" customWidth="1"/>
    <col min="12" max="12" width="12.54296875" style="24" customWidth="1"/>
    <col min="13" max="13" width="11.26953125" bestFit="1" customWidth="1"/>
    <col min="18" max="18" width="11.81640625" customWidth="1"/>
    <col min="19" max="19" width="12" customWidth="1"/>
    <col min="20" max="20" width="13.54296875" customWidth="1"/>
  </cols>
  <sheetData>
    <row r="1" spans="1:13" ht="12.75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3" ht="13">
      <c r="A2" s="155" t="s">
        <v>53</v>
      </c>
      <c r="B2" s="155"/>
      <c r="C2" s="155"/>
      <c r="D2" s="155"/>
      <c r="E2" s="155"/>
      <c r="F2" s="155"/>
      <c r="G2" s="155"/>
      <c r="H2" s="155"/>
      <c r="I2" s="155"/>
      <c r="J2" s="155"/>
    </row>
    <row r="3" spans="1:13" ht="13">
      <c r="A3" s="1" t="s">
        <v>1</v>
      </c>
      <c r="B3" s="156" t="s">
        <v>2</v>
      </c>
      <c r="C3" s="157"/>
      <c r="D3" s="157" t="s">
        <v>3</v>
      </c>
      <c r="E3" s="157"/>
      <c r="F3" s="157" t="s">
        <v>4</v>
      </c>
      <c r="G3" s="157"/>
      <c r="H3" s="154" t="s">
        <v>5</v>
      </c>
      <c r="I3" s="154"/>
      <c r="J3" s="94" t="s">
        <v>6</v>
      </c>
      <c r="K3" s="28"/>
      <c r="L3" s="25"/>
    </row>
    <row r="4" spans="1:13" ht="26">
      <c r="A4" s="1"/>
      <c r="B4" s="2" t="s">
        <v>7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8</v>
      </c>
      <c r="H4" s="94" t="s">
        <v>7</v>
      </c>
      <c r="I4" s="94" t="s">
        <v>8</v>
      </c>
      <c r="J4" s="94" t="s">
        <v>5</v>
      </c>
      <c r="K4" s="29" t="s">
        <v>57</v>
      </c>
      <c r="L4" s="150" t="s">
        <v>65</v>
      </c>
    </row>
    <row r="5" spans="1:13" ht="12.75" customHeight="1">
      <c r="A5" s="3" t="s">
        <v>9</v>
      </c>
      <c r="B5" s="47">
        <v>138133</v>
      </c>
      <c r="C5" s="47">
        <v>125492</v>
      </c>
      <c r="D5" s="48">
        <v>129316</v>
      </c>
      <c r="E5" s="48">
        <v>119547</v>
      </c>
      <c r="F5" s="49">
        <v>156045</v>
      </c>
      <c r="G5" s="50">
        <v>153528</v>
      </c>
      <c r="H5" s="39">
        <f>B5+D5+F5</f>
        <v>423494</v>
      </c>
      <c r="I5" s="39">
        <f>C5+E5+G5</f>
        <v>398567</v>
      </c>
      <c r="J5" s="39">
        <f>H5+I5</f>
        <v>822061</v>
      </c>
      <c r="K5" s="28">
        <v>500252</v>
      </c>
      <c r="L5" s="150"/>
      <c r="M5" s="45"/>
    </row>
    <row r="6" spans="1:13" ht="12.75" customHeight="1">
      <c r="A6" s="1" t="s">
        <v>10</v>
      </c>
      <c r="B6" s="47">
        <v>40619</v>
      </c>
      <c r="C6" s="47">
        <v>35208</v>
      </c>
      <c r="D6" s="48">
        <v>26355</v>
      </c>
      <c r="E6" s="48">
        <v>28353</v>
      </c>
      <c r="F6" s="51">
        <v>32158</v>
      </c>
      <c r="G6" s="51">
        <v>37152</v>
      </c>
      <c r="H6" s="39">
        <f t="shared" ref="H6:I39" si="0">B6+D6+F6</f>
        <v>99132</v>
      </c>
      <c r="I6" s="39">
        <f t="shared" si="0"/>
        <v>100713</v>
      </c>
      <c r="J6" s="39">
        <f t="shared" ref="J6:J39" si="1">H6+I6</f>
        <v>199845</v>
      </c>
      <c r="K6" s="28">
        <v>127137</v>
      </c>
      <c r="L6" s="30">
        <f t="shared" ref="L6:L42" si="2">(J6-K6)/K6*100</f>
        <v>57.188701951438212</v>
      </c>
    </row>
    <row r="7" spans="1:13" ht="13">
      <c r="A7" s="1" t="s">
        <v>11</v>
      </c>
      <c r="B7" s="47">
        <v>1016</v>
      </c>
      <c r="C7" s="47">
        <v>838</v>
      </c>
      <c r="D7" s="52">
        <v>1610</v>
      </c>
      <c r="E7" s="52">
        <v>1735</v>
      </c>
      <c r="F7" s="47">
        <v>1856</v>
      </c>
      <c r="G7" s="47">
        <v>1939</v>
      </c>
      <c r="H7" s="39">
        <f t="shared" si="0"/>
        <v>4482</v>
      </c>
      <c r="I7" s="39">
        <f t="shared" si="0"/>
        <v>4512</v>
      </c>
      <c r="J7" s="39">
        <f t="shared" si="1"/>
        <v>8994</v>
      </c>
      <c r="K7" s="28">
        <v>2245</v>
      </c>
      <c r="L7" s="30">
        <f t="shared" si="2"/>
        <v>300.62360801781739</v>
      </c>
    </row>
    <row r="8" spans="1:13" ht="12.75" customHeight="1">
      <c r="A8" s="1" t="s">
        <v>12</v>
      </c>
      <c r="B8" s="47">
        <v>8906</v>
      </c>
      <c r="C8" s="47">
        <v>9428</v>
      </c>
      <c r="D8" s="52">
        <v>12029</v>
      </c>
      <c r="E8" s="52">
        <v>12261</v>
      </c>
      <c r="F8" s="53">
        <v>13496</v>
      </c>
      <c r="G8" s="53">
        <v>13401</v>
      </c>
      <c r="H8" s="39">
        <f t="shared" si="0"/>
        <v>34431</v>
      </c>
      <c r="I8" s="39">
        <f t="shared" si="0"/>
        <v>35090</v>
      </c>
      <c r="J8" s="39">
        <f t="shared" si="1"/>
        <v>69521</v>
      </c>
      <c r="K8" s="28">
        <v>47806</v>
      </c>
      <c r="L8" s="30">
        <f t="shared" si="2"/>
        <v>45.423168639919673</v>
      </c>
    </row>
    <row r="9" spans="1:13" ht="14.5">
      <c r="A9" s="1" t="s">
        <v>13</v>
      </c>
      <c r="B9" s="54">
        <v>4003</v>
      </c>
      <c r="C9" s="54">
        <v>4570</v>
      </c>
      <c r="D9" s="55">
        <v>6371</v>
      </c>
      <c r="E9" s="55">
        <v>6481</v>
      </c>
      <c r="F9" s="56">
        <v>7231</v>
      </c>
      <c r="G9" s="56">
        <v>7189</v>
      </c>
      <c r="H9" s="39">
        <f t="shared" si="0"/>
        <v>17605</v>
      </c>
      <c r="I9" s="39">
        <f t="shared" si="0"/>
        <v>18240</v>
      </c>
      <c r="J9" s="39">
        <f t="shared" si="1"/>
        <v>35845</v>
      </c>
      <c r="K9" s="28">
        <v>35077</v>
      </c>
      <c r="L9" s="30">
        <f t="shared" si="2"/>
        <v>2.1894688827436779</v>
      </c>
    </row>
    <row r="10" spans="1:13" ht="13">
      <c r="A10" s="1" t="s">
        <v>14</v>
      </c>
      <c r="B10" s="47">
        <v>0</v>
      </c>
      <c r="C10" s="47">
        <v>0</v>
      </c>
      <c r="D10" s="52">
        <v>0</v>
      </c>
      <c r="E10" s="52">
        <v>0</v>
      </c>
      <c r="F10" s="47">
        <v>0</v>
      </c>
      <c r="G10" s="47">
        <v>0</v>
      </c>
      <c r="H10" s="39">
        <f t="shared" si="0"/>
        <v>0</v>
      </c>
      <c r="I10" s="39">
        <f t="shared" si="0"/>
        <v>0</v>
      </c>
      <c r="J10" s="39">
        <f t="shared" si="1"/>
        <v>0</v>
      </c>
      <c r="K10" s="28">
        <v>0</v>
      </c>
      <c r="L10" s="30"/>
    </row>
    <row r="11" spans="1:13" ht="14">
      <c r="A11" s="1" t="s">
        <v>15</v>
      </c>
      <c r="B11" s="57">
        <v>9212</v>
      </c>
      <c r="C11" s="57">
        <v>12832</v>
      </c>
      <c r="D11" s="58">
        <v>9055</v>
      </c>
      <c r="E11" s="58">
        <v>8971</v>
      </c>
      <c r="F11" s="56">
        <v>14906</v>
      </c>
      <c r="G11" s="56">
        <v>13403</v>
      </c>
      <c r="H11" s="39">
        <f t="shared" si="0"/>
        <v>33173</v>
      </c>
      <c r="I11" s="39">
        <f t="shared" si="0"/>
        <v>35206</v>
      </c>
      <c r="J11" s="39">
        <f t="shared" si="1"/>
        <v>68379</v>
      </c>
      <c r="K11" s="28">
        <v>64024</v>
      </c>
      <c r="L11" s="30">
        <f t="shared" si="2"/>
        <v>6.8021366987379732</v>
      </c>
    </row>
    <row r="12" spans="1:13" ht="14">
      <c r="A12" s="1" t="s">
        <v>14</v>
      </c>
      <c r="B12" s="57">
        <v>2035</v>
      </c>
      <c r="C12" s="57">
        <v>3143</v>
      </c>
      <c r="D12" s="59">
        <v>812</v>
      </c>
      <c r="E12" s="59">
        <v>929</v>
      </c>
      <c r="F12" s="56">
        <v>1724</v>
      </c>
      <c r="G12" s="56">
        <v>2125</v>
      </c>
      <c r="H12" s="39">
        <f t="shared" si="0"/>
        <v>4571</v>
      </c>
      <c r="I12" s="39">
        <f t="shared" si="0"/>
        <v>6197</v>
      </c>
      <c r="J12" s="39">
        <f t="shared" si="1"/>
        <v>10768</v>
      </c>
      <c r="K12" s="28">
        <v>8964</v>
      </c>
      <c r="L12" s="30">
        <f t="shared" si="2"/>
        <v>20.124944221329763</v>
      </c>
    </row>
    <row r="13" spans="1:13" ht="13">
      <c r="A13" s="1" t="s">
        <v>16</v>
      </c>
      <c r="B13" s="47">
        <v>2088</v>
      </c>
      <c r="C13" s="47">
        <v>2201</v>
      </c>
      <c r="D13" s="52">
        <v>2218</v>
      </c>
      <c r="E13" s="52">
        <v>2234</v>
      </c>
      <c r="F13" s="47">
        <v>2959</v>
      </c>
      <c r="G13" s="47">
        <v>2886</v>
      </c>
      <c r="H13" s="39">
        <f t="shared" si="0"/>
        <v>7265</v>
      </c>
      <c r="I13" s="39">
        <f t="shared" si="0"/>
        <v>7321</v>
      </c>
      <c r="J13" s="39">
        <f t="shared" si="1"/>
        <v>14586</v>
      </c>
      <c r="K13" s="28">
        <v>9985</v>
      </c>
      <c r="L13" s="30">
        <f t="shared" si="2"/>
        <v>46.079118678017025</v>
      </c>
    </row>
    <row r="14" spans="1:13" ht="13">
      <c r="A14" s="1" t="s">
        <v>17</v>
      </c>
      <c r="B14" s="47">
        <v>3044</v>
      </c>
      <c r="C14" s="47">
        <v>2820</v>
      </c>
      <c r="D14" s="52">
        <v>3307</v>
      </c>
      <c r="E14" s="52">
        <v>3462</v>
      </c>
      <c r="F14" s="47">
        <v>3759</v>
      </c>
      <c r="G14" s="47">
        <v>3517</v>
      </c>
      <c r="H14" s="39">
        <f t="shared" si="0"/>
        <v>10110</v>
      </c>
      <c r="I14" s="39">
        <f t="shared" si="0"/>
        <v>9799</v>
      </c>
      <c r="J14" s="39">
        <f t="shared" si="1"/>
        <v>19909</v>
      </c>
      <c r="K14" s="28">
        <v>13424</v>
      </c>
      <c r="L14" s="30">
        <f t="shared" si="2"/>
        <v>48.308998808104889</v>
      </c>
    </row>
    <row r="15" spans="1:13" ht="13">
      <c r="A15" s="1" t="s">
        <v>10</v>
      </c>
      <c r="B15" s="47">
        <v>0</v>
      </c>
      <c r="C15" s="47">
        <v>0</v>
      </c>
      <c r="D15" s="52">
        <v>0</v>
      </c>
      <c r="E15" s="52">
        <v>0</v>
      </c>
      <c r="F15" s="47">
        <v>0</v>
      </c>
      <c r="G15" s="47">
        <v>0</v>
      </c>
      <c r="H15" s="39">
        <f t="shared" si="0"/>
        <v>0</v>
      </c>
      <c r="I15" s="39">
        <f t="shared" si="0"/>
        <v>0</v>
      </c>
      <c r="J15" s="39">
        <f t="shared" si="1"/>
        <v>0</v>
      </c>
      <c r="K15" s="28">
        <v>0</v>
      </c>
      <c r="L15" s="30"/>
    </row>
    <row r="16" spans="1:13" ht="13">
      <c r="A16" s="1" t="s">
        <v>46</v>
      </c>
      <c r="B16" s="47">
        <v>2110</v>
      </c>
      <c r="C16" s="47">
        <v>1962</v>
      </c>
      <c r="D16" s="59">
        <v>1855</v>
      </c>
      <c r="E16" s="59">
        <v>1909</v>
      </c>
      <c r="F16" s="47">
        <v>2465</v>
      </c>
      <c r="G16" s="47">
        <v>2230</v>
      </c>
      <c r="H16" s="39">
        <f t="shared" si="0"/>
        <v>6430</v>
      </c>
      <c r="I16" s="39">
        <f t="shared" si="0"/>
        <v>6101</v>
      </c>
      <c r="J16" s="39">
        <f t="shared" si="1"/>
        <v>12531</v>
      </c>
      <c r="K16" s="28">
        <v>9323</v>
      </c>
      <c r="L16" s="30">
        <f t="shared" si="2"/>
        <v>34.409524831062967</v>
      </c>
    </row>
    <row r="17" spans="1:12" ht="13">
      <c r="A17" s="1" t="s">
        <v>10</v>
      </c>
      <c r="B17" s="47">
        <v>0</v>
      </c>
      <c r="C17" s="47">
        <v>0</v>
      </c>
      <c r="D17" s="52">
        <v>0</v>
      </c>
      <c r="E17" s="52">
        <v>0</v>
      </c>
      <c r="F17" s="47"/>
      <c r="G17" s="47"/>
      <c r="H17" s="39"/>
      <c r="I17" s="39"/>
      <c r="J17" s="39"/>
      <c r="K17" s="28"/>
      <c r="L17" s="30"/>
    </row>
    <row r="18" spans="1:12" ht="13">
      <c r="A18" s="1" t="s">
        <v>19</v>
      </c>
      <c r="B18" s="52">
        <v>5506</v>
      </c>
      <c r="C18" s="52">
        <v>5781</v>
      </c>
      <c r="D18" s="52">
        <v>1854</v>
      </c>
      <c r="E18" s="52">
        <v>5176</v>
      </c>
      <c r="F18" s="60">
        <v>6188</v>
      </c>
      <c r="G18" s="60">
        <v>6061</v>
      </c>
      <c r="H18" s="39">
        <f t="shared" si="0"/>
        <v>13548</v>
      </c>
      <c r="I18" s="39">
        <f t="shared" si="0"/>
        <v>17018</v>
      </c>
      <c r="J18" s="39">
        <f>H18+I18</f>
        <v>30566</v>
      </c>
      <c r="K18" s="28">
        <v>124996</v>
      </c>
      <c r="L18" s="30">
        <f t="shared" si="2"/>
        <v>-75.546417485359527</v>
      </c>
    </row>
    <row r="19" spans="1:12" ht="13">
      <c r="A19" s="1" t="s">
        <v>20</v>
      </c>
      <c r="B19" s="47"/>
      <c r="C19" s="47"/>
      <c r="D19" s="52"/>
      <c r="E19" s="52"/>
      <c r="F19" s="60"/>
      <c r="G19" s="60"/>
      <c r="H19" s="39">
        <f t="shared" si="0"/>
        <v>0</v>
      </c>
      <c r="I19" s="39">
        <f t="shared" si="0"/>
        <v>0</v>
      </c>
      <c r="J19" s="39">
        <f t="shared" si="1"/>
        <v>0</v>
      </c>
      <c r="K19" s="28">
        <v>0</v>
      </c>
      <c r="L19" s="30"/>
    </row>
    <row r="20" spans="1:12" ht="13">
      <c r="A20" s="1" t="s">
        <v>21</v>
      </c>
      <c r="B20" s="61">
        <v>2902</v>
      </c>
      <c r="C20" s="61">
        <v>2735</v>
      </c>
      <c r="D20" s="63">
        <v>2988</v>
      </c>
      <c r="E20" s="63">
        <v>3342</v>
      </c>
      <c r="F20" s="61">
        <v>3985</v>
      </c>
      <c r="G20" s="61">
        <v>3754</v>
      </c>
      <c r="H20" s="39">
        <f t="shared" si="0"/>
        <v>9875</v>
      </c>
      <c r="I20" s="39">
        <f t="shared" si="0"/>
        <v>9831</v>
      </c>
      <c r="J20" s="39">
        <f t="shared" si="1"/>
        <v>19706</v>
      </c>
      <c r="K20" s="28">
        <v>9932</v>
      </c>
      <c r="L20" s="30">
        <f t="shared" si="2"/>
        <v>98.409182440596055</v>
      </c>
    </row>
    <row r="21" spans="1:12" ht="13">
      <c r="A21" s="1" t="s">
        <v>20</v>
      </c>
      <c r="B21" s="47">
        <v>0</v>
      </c>
      <c r="C21" s="47">
        <v>0</v>
      </c>
      <c r="D21" s="52">
        <v>0</v>
      </c>
      <c r="E21" s="52">
        <v>0</v>
      </c>
      <c r="F21" s="47"/>
      <c r="G21" s="47"/>
      <c r="H21" s="39">
        <f t="shared" si="0"/>
        <v>0</v>
      </c>
      <c r="I21" s="39">
        <f t="shared" si="0"/>
        <v>0</v>
      </c>
      <c r="J21" s="39">
        <f t="shared" si="1"/>
        <v>0</v>
      </c>
      <c r="K21" s="28">
        <v>0</v>
      </c>
      <c r="L21" s="30"/>
    </row>
    <row r="22" spans="1:12" ht="13">
      <c r="A22" s="1" t="s">
        <v>22</v>
      </c>
      <c r="B22" s="61">
        <v>10622</v>
      </c>
      <c r="C22" s="61">
        <v>10597</v>
      </c>
      <c r="D22" s="63">
        <v>11627</v>
      </c>
      <c r="E22" s="63">
        <v>11451</v>
      </c>
      <c r="F22" s="61">
        <v>16266</v>
      </c>
      <c r="G22" s="61">
        <v>16254</v>
      </c>
      <c r="H22" s="39">
        <f t="shared" si="0"/>
        <v>38515</v>
      </c>
      <c r="I22" s="39">
        <f t="shared" si="0"/>
        <v>38302</v>
      </c>
      <c r="J22" s="39">
        <f t="shared" si="1"/>
        <v>76817</v>
      </c>
      <c r="K22" s="28">
        <v>50402</v>
      </c>
      <c r="L22" s="30">
        <f t="shared" si="2"/>
        <v>52.408634577992942</v>
      </c>
    </row>
    <row r="23" spans="1:12" ht="13">
      <c r="A23" s="1" t="s">
        <v>20</v>
      </c>
      <c r="B23" s="61">
        <v>8454</v>
      </c>
      <c r="C23" s="61">
        <v>6246</v>
      </c>
      <c r="D23" s="63">
        <v>5330</v>
      </c>
      <c r="E23" s="63">
        <v>4987</v>
      </c>
      <c r="F23" s="61">
        <v>6148</v>
      </c>
      <c r="G23" s="61">
        <v>6302</v>
      </c>
      <c r="H23" s="39">
        <f t="shared" si="0"/>
        <v>19932</v>
      </c>
      <c r="I23" s="39">
        <f t="shared" si="0"/>
        <v>17535</v>
      </c>
      <c r="J23" s="39">
        <f t="shared" si="1"/>
        <v>37467</v>
      </c>
      <c r="K23" s="28">
        <v>42434</v>
      </c>
      <c r="L23" s="30">
        <f t="shared" si="2"/>
        <v>-11.705236367064147</v>
      </c>
    </row>
    <row r="24" spans="1:12" ht="13">
      <c r="A24" s="1" t="s">
        <v>23</v>
      </c>
      <c r="B24" s="63">
        <v>6861</v>
      </c>
      <c r="C24" s="63">
        <v>6863</v>
      </c>
      <c r="D24" s="62">
        <v>6237</v>
      </c>
      <c r="E24" s="62">
        <v>5786</v>
      </c>
      <c r="F24" s="52">
        <v>8653</v>
      </c>
      <c r="G24" s="52">
        <v>8802</v>
      </c>
      <c r="H24" s="39">
        <f t="shared" si="0"/>
        <v>21751</v>
      </c>
      <c r="I24" s="39">
        <f t="shared" si="0"/>
        <v>21451</v>
      </c>
      <c r="J24" s="39">
        <f t="shared" si="1"/>
        <v>43202</v>
      </c>
      <c r="K24" s="28">
        <v>27446</v>
      </c>
      <c r="L24" s="30">
        <f t="shared" si="2"/>
        <v>57.407272462289583</v>
      </c>
    </row>
    <row r="25" spans="1:12" ht="13">
      <c r="A25" s="1" t="s">
        <v>10</v>
      </c>
      <c r="B25" s="63"/>
      <c r="C25" s="63"/>
      <c r="D25" s="62"/>
      <c r="E25" s="62"/>
      <c r="F25" s="52">
        <v>0</v>
      </c>
      <c r="G25" s="52">
        <v>0</v>
      </c>
      <c r="H25" s="39">
        <f t="shared" si="0"/>
        <v>0</v>
      </c>
      <c r="I25" s="39">
        <f t="shared" si="0"/>
        <v>0</v>
      </c>
      <c r="J25" s="39">
        <f t="shared" si="1"/>
        <v>0</v>
      </c>
      <c r="K25" s="28">
        <v>0</v>
      </c>
      <c r="L25" s="30"/>
    </row>
    <row r="26" spans="1:12" ht="13">
      <c r="A26" s="16" t="s">
        <v>47</v>
      </c>
      <c r="B26" s="47">
        <v>65</v>
      </c>
      <c r="C26" s="47">
        <v>69</v>
      </c>
      <c r="D26" s="52">
        <v>84</v>
      </c>
      <c r="E26" s="52">
        <v>79</v>
      </c>
      <c r="F26" s="47">
        <v>25</v>
      </c>
      <c r="G26" s="47">
        <v>20</v>
      </c>
      <c r="H26" s="39">
        <f t="shared" si="0"/>
        <v>174</v>
      </c>
      <c r="I26" s="39">
        <f t="shared" si="0"/>
        <v>168</v>
      </c>
      <c r="J26" s="39">
        <f t="shared" si="1"/>
        <v>342</v>
      </c>
      <c r="K26" s="28">
        <v>0</v>
      </c>
      <c r="L26" s="30"/>
    </row>
    <row r="27" spans="1:12" ht="13">
      <c r="A27" s="1" t="s">
        <v>26</v>
      </c>
      <c r="B27" s="47">
        <v>0</v>
      </c>
      <c r="C27" s="47">
        <v>0</v>
      </c>
      <c r="D27" s="52">
        <v>0</v>
      </c>
      <c r="E27" s="52">
        <v>0</v>
      </c>
      <c r="F27" s="47"/>
      <c r="G27" s="47"/>
      <c r="H27" s="39"/>
      <c r="I27" s="39"/>
      <c r="J27" s="39"/>
      <c r="K27" s="28"/>
      <c r="L27" s="30"/>
    </row>
    <row r="28" spans="1:12" ht="13">
      <c r="A28" s="1" t="s">
        <v>25</v>
      </c>
      <c r="B28" s="47">
        <v>136037</v>
      </c>
      <c r="C28" s="47">
        <v>132176</v>
      </c>
      <c r="D28" s="52">
        <v>119081</v>
      </c>
      <c r="E28" s="52">
        <v>117248</v>
      </c>
      <c r="F28" s="47">
        <v>271145</v>
      </c>
      <c r="G28" s="47">
        <v>399256</v>
      </c>
      <c r="H28" s="39">
        <f t="shared" si="0"/>
        <v>526263</v>
      </c>
      <c r="I28" s="39">
        <f t="shared" si="0"/>
        <v>648680</v>
      </c>
      <c r="J28" s="39">
        <f t="shared" si="1"/>
        <v>1174943</v>
      </c>
      <c r="K28" s="28">
        <v>784728</v>
      </c>
      <c r="L28" s="30">
        <f t="shared" si="2"/>
        <v>49.726147149075857</v>
      </c>
    </row>
    <row r="29" spans="1:12" ht="13">
      <c r="A29" s="1" t="s">
        <v>26</v>
      </c>
      <c r="B29" s="47">
        <v>155139</v>
      </c>
      <c r="C29" s="47">
        <v>129418</v>
      </c>
      <c r="D29" s="52">
        <v>77311</v>
      </c>
      <c r="E29" s="52">
        <v>87549</v>
      </c>
      <c r="F29" s="47">
        <v>174235</v>
      </c>
      <c r="G29" s="47">
        <v>174402</v>
      </c>
      <c r="H29" s="39">
        <f t="shared" si="0"/>
        <v>406685</v>
      </c>
      <c r="I29" s="39">
        <f t="shared" si="0"/>
        <v>391369</v>
      </c>
      <c r="J29" s="39">
        <f t="shared" si="1"/>
        <v>798054</v>
      </c>
      <c r="K29" s="28">
        <v>663330</v>
      </c>
      <c r="L29" s="30">
        <f t="shared" si="2"/>
        <v>20.310252815340782</v>
      </c>
    </row>
    <row r="30" spans="1:12" ht="13">
      <c r="A30" s="1" t="s">
        <v>27</v>
      </c>
      <c r="B30" s="47">
        <v>36973</v>
      </c>
      <c r="C30" s="47">
        <v>37601</v>
      </c>
      <c r="D30" s="63">
        <v>38505</v>
      </c>
      <c r="E30" s="63">
        <v>38780</v>
      </c>
      <c r="F30" s="56">
        <v>42705</v>
      </c>
      <c r="G30" s="56">
        <v>41766</v>
      </c>
      <c r="H30" s="39">
        <f t="shared" si="0"/>
        <v>118183</v>
      </c>
      <c r="I30" s="39">
        <f t="shared" si="0"/>
        <v>118147</v>
      </c>
      <c r="J30" s="39">
        <f t="shared" si="1"/>
        <v>236330</v>
      </c>
      <c r="K30" s="28">
        <v>189079</v>
      </c>
      <c r="L30" s="30">
        <f t="shared" si="2"/>
        <v>24.990083510067223</v>
      </c>
    </row>
    <row r="31" spans="1:12" ht="13">
      <c r="A31" s="1" t="s">
        <v>26</v>
      </c>
      <c r="B31" s="47">
        <v>4529</v>
      </c>
      <c r="C31" s="47">
        <v>4299</v>
      </c>
      <c r="D31" s="63">
        <v>2705</v>
      </c>
      <c r="E31" s="63">
        <v>2594</v>
      </c>
      <c r="F31" s="56">
        <v>3188</v>
      </c>
      <c r="G31" s="56">
        <v>2949</v>
      </c>
      <c r="H31" s="39">
        <f t="shared" si="0"/>
        <v>10422</v>
      </c>
      <c r="I31" s="39">
        <f t="shared" si="0"/>
        <v>9842</v>
      </c>
      <c r="J31" s="39">
        <f t="shared" si="1"/>
        <v>20264</v>
      </c>
      <c r="K31" s="28">
        <v>21110</v>
      </c>
      <c r="L31" s="30">
        <f t="shared" si="2"/>
        <v>-4.0075793462813838</v>
      </c>
    </row>
    <row r="32" spans="1:12" ht="13">
      <c r="A32" s="1" t="s">
        <v>28</v>
      </c>
      <c r="B32" s="47">
        <v>5065</v>
      </c>
      <c r="C32" s="47">
        <v>6051</v>
      </c>
      <c r="D32" s="64">
        <v>4926</v>
      </c>
      <c r="E32" s="64">
        <v>5376</v>
      </c>
      <c r="F32" s="56">
        <v>7194</v>
      </c>
      <c r="G32" s="56">
        <v>7112</v>
      </c>
      <c r="H32" s="39">
        <f t="shared" si="0"/>
        <v>17185</v>
      </c>
      <c r="I32" s="39">
        <f t="shared" si="0"/>
        <v>18539</v>
      </c>
      <c r="J32" s="39">
        <f t="shared" si="1"/>
        <v>35724</v>
      </c>
      <c r="K32" s="28">
        <v>28171</v>
      </c>
      <c r="L32" s="30">
        <f t="shared" si="2"/>
        <v>26.811259806183664</v>
      </c>
    </row>
    <row r="33" spans="1:12" ht="13">
      <c r="A33" s="1" t="s">
        <v>26</v>
      </c>
      <c r="B33" s="47">
        <v>0</v>
      </c>
      <c r="C33" s="47">
        <v>0</v>
      </c>
      <c r="D33" s="52">
        <v>0</v>
      </c>
      <c r="E33" s="52">
        <v>0</v>
      </c>
      <c r="F33" s="47"/>
      <c r="G33" s="47"/>
      <c r="H33" s="39">
        <f t="shared" si="0"/>
        <v>0</v>
      </c>
      <c r="I33" s="39">
        <f t="shared" si="0"/>
        <v>0</v>
      </c>
      <c r="J33" s="39">
        <f t="shared" si="1"/>
        <v>0</v>
      </c>
      <c r="K33" s="28">
        <v>0</v>
      </c>
      <c r="L33" s="30"/>
    </row>
    <row r="34" spans="1:12" ht="13">
      <c r="A34" s="16" t="s">
        <v>29</v>
      </c>
      <c r="B34" s="47"/>
      <c r="C34" s="47"/>
      <c r="D34" s="52"/>
      <c r="E34" s="52"/>
      <c r="F34" s="47"/>
      <c r="G34" s="47"/>
      <c r="H34" s="39">
        <f t="shared" si="0"/>
        <v>0</v>
      </c>
      <c r="I34" s="39">
        <f t="shared" si="0"/>
        <v>0</v>
      </c>
      <c r="J34" s="39">
        <f t="shared" si="1"/>
        <v>0</v>
      </c>
      <c r="K34" s="28">
        <v>1368</v>
      </c>
      <c r="L34" s="30"/>
    </row>
    <row r="35" spans="1:12" ht="13">
      <c r="A35" s="1" t="s">
        <v>26</v>
      </c>
      <c r="B35" s="47"/>
      <c r="C35" s="47"/>
      <c r="D35" s="52"/>
      <c r="E35" s="52"/>
      <c r="F35" s="47"/>
      <c r="G35" s="47"/>
      <c r="H35" s="39">
        <f t="shared" si="0"/>
        <v>0</v>
      </c>
      <c r="I35" s="39">
        <f t="shared" si="0"/>
        <v>0</v>
      </c>
      <c r="J35" s="39">
        <f t="shared" si="1"/>
        <v>0</v>
      </c>
      <c r="K35" s="28">
        <v>0</v>
      </c>
      <c r="L35" s="30"/>
    </row>
    <row r="36" spans="1:12" ht="13">
      <c r="A36" s="1" t="s">
        <v>30</v>
      </c>
      <c r="B36" s="61">
        <v>78</v>
      </c>
      <c r="C36" s="61">
        <v>59</v>
      </c>
      <c r="D36" s="62">
        <v>118</v>
      </c>
      <c r="E36" s="62">
        <v>118</v>
      </c>
      <c r="F36" s="47">
        <v>36</v>
      </c>
      <c r="G36" s="47">
        <v>36</v>
      </c>
      <c r="H36" s="39">
        <f t="shared" si="0"/>
        <v>232</v>
      </c>
      <c r="I36" s="39">
        <f t="shared" si="0"/>
        <v>213</v>
      </c>
      <c r="J36" s="39">
        <f t="shared" si="1"/>
        <v>445</v>
      </c>
      <c r="K36" s="28">
        <v>510</v>
      </c>
      <c r="L36" s="30">
        <f t="shared" si="2"/>
        <v>-12.745098039215685</v>
      </c>
    </row>
    <row r="37" spans="1:12" ht="13">
      <c r="A37" s="1" t="s">
        <v>26</v>
      </c>
      <c r="B37" s="47">
        <v>0</v>
      </c>
      <c r="C37" s="47">
        <v>0</v>
      </c>
      <c r="D37" s="52">
        <v>0</v>
      </c>
      <c r="E37" s="52">
        <v>0</v>
      </c>
      <c r="F37" s="47">
        <v>0</v>
      </c>
      <c r="G37" s="47">
        <v>0</v>
      </c>
      <c r="H37" s="39">
        <f t="shared" si="0"/>
        <v>0</v>
      </c>
      <c r="I37" s="39">
        <f t="shared" si="0"/>
        <v>0</v>
      </c>
      <c r="J37" s="39">
        <f t="shared" si="1"/>
        <v>0</v>
      </c>
      <c r="K37" s="28">
        <v>0</v>
      </c>
      <c r="L37" s="30"/>
    </row>
    <row r="38" spans="1:12" ht="14">
      <c r="A38" s="1" t="s">
        <v>31</v>
      </c>
      <c r="B38" s="57">
        <v>11881</v>
      </c>
      <c r="C38" s="57">
        <v>18050</v>
      </c>
      <c r="D38" s="63">
        <v>19390</v>
      </c>
      <c r="E38" s="63">
        <v>19460</v>
      </c>
      <c r="F38" s="61">
        <v>21241</v>
      </c>
      <c r="G38" s="61">
        <v>19532</v>
      </c>
      <c r="H38" s="39">
        <f t="shared" si="0"/>
        <v>52512</v>
      </c>
      <c r="I38" s="39">
        <f t="shared" si="0"/>
        <v>57042</v>
      </c>
      <c r="J38" s="39">
        <f t="shared" si="1"/>
        <v>109554</v>
      </c>
      <c r="K38" s="28">
        <v>87908</v>
      </c>
      <c r="L38" s="30">
        <f t="shared" si="2"/>
        <v>24.6234699913546</v>
      </c>
    </row>
    <row r="39" spans="1:12" ht="13">
      <c r="A39" s="1" t="s">
        <v>32</v>
      </c>
      <c r="B39" s="47">
        <v>0</v>
      </c>
      <c r="C39" s="47">
        <v>0</v>
      </c>
      <c r="D39" s="52">
        <v>0</v>
      </c>
      <c r="E39" s="52">
        <v>0</v>
      </c>
      <c r="F39" s="47"/>
      <c r="G39" s="47"/>
      <c r="H39" s="39">
        <f t="shared" si="0"/>
        <v>0</v>
      </c>
      <c r="I39" s="39">
        <f t="shared" si="0"/>
        <v>0</v>
      </c>
      <c r="J39" s="39">
        <f t="shared" si="1"/>
        <v>0</v>
      </c>
      <c r="K39" s="28">
        <v>30843</v>
      </c>
      <c r="L39" s="30">
        <f t="shared" si="2"/>
        <v>-100</v>
      </c>
    </row>
    <row r="40" spans="1:12" ht="13">
      <c r="A40" s="1" t="s">
        <v>33</v>
      </c>
      <c r="B40" s="4">
        <f t="shared" ref="B40:J40" si="3">B39+B38+B36+B34+B32+B30+B28+B26+B24+B22+B20+B18+B16+B14+B13+B11+B9+B8+B7+B5</f>
        <v>384502</v>
      </c>
      <c r="C40" s="4">
        <f t="shared" si="3"/>
        <v>380125</v>
      </c>
      <c r="D40" s="4">
        <f t="shared" si="3"/>
        <v>370571</v>
      </c>
      <c r="E40" s="4">
        <f t="shared" si="3"/>
        <v>363416</v>
      </c>
      <c r="F40" s="4">
        <f t="shared" si="3"/>
        <v>580155</v>
      </c>
      <c r="G40" s="4">
        <f t="shared" si="3"/>
        <v>700686</v>
      </c>
      <c r="H40" s="39">
        <f t="shared" si="3"/>
        <v>1335228</v>
      </c>
      <c r="I40" s="39">
        <f t="shared" si="3"/>
        <v>1444227</v>
      </c>
      <c r="J40" s="39">
        <f t="shared" si="3"/>
        <v>2779455</v>
      </c>
      <c r="K40" s="28">
        <v>2017519</v>
      </c>
      <c r="L40" s="30">
        <f t="shared" si="2"/>
        <v>37.765988820923127</v>
      </c>
    </row>
    <row r="41" spans="1:12" ht="13">
      <c r="A41" s="1" t="s">
        <v>34</v>
      </c>
      <c r="B41" s="4">
        <f>B37+B35+B33+B31+B29+B25+B23+B21+B19+B15+B12+B10+B6+B17+B27</f>
        <v>210776</v>
      </c>
      <c r="C41" s="4">
        <f t="shared" ref="C41:J41" si="4">C37+C35+C33+C31+C29+C25+C23+C21+C19+C15+C12+C10+C6</f>
        <v>178314</v>
      </c>
      <c r="D41" s="4">
        <f t="shared" si="4"/>
        <v>112513</v>
      </c>
      <c r="E41" s="4">
        <f t="shared" si="4"/>
        <v>124412</v>
      </c>
      <c r="F41" s="4">
        <f t="shared" si="4"/>
        <v>217453</v>
      </c>
      <c r="G41" s="4">
        <f t="shared" si="4"/>
        <v>222930</v>
      </c>
      <c r="H41" s="39">
        <f t="shared" si="4"/>
        <v>540742</v>
      </c>
      <c r="I41" s="39">
        <f t="shared" si="4"/>
        <v>525656</v>
      </c>
      <c r="J41" s="39">
        <f t="shared" si="4"/>
        <v>1066398</v>
      </c>
      <c r="K41" s="28">
        <v>862975</v>
      </c>
      <c r="L41" s="30">
        <f t="shared" si="2"/>
        <v>23.572293519510996</v>
      </c>
    </row>
    <row r="42" spans="1:12" ht="13">
      <c r="A42" s="1" t="s">
        <v>35</v>
      </c>
      <c r="B42" s="4">
        <f>B40+B41</f>
        <v>595278</v>
      </c>
      <c r="C42" s="4">
        <f t="shared" ref="C42:J42" si="5">C40+C41</f>
        <v>558439</v>
      </c>
      <c r="D42" s="4">
        <f t="shared" si="5"/>
        <v>483084</v>
      </c>
      <c r="E42" s="4">
        <f t="shared" si="5"/>
        <v>487828</v>
      </c>
      <c r="F42" s="4">
        <f>F40+F41</f>
        <v>797608</v>
      </c>
      <c r="G42" s="4">
        <f>G40+G41</f>
        <v>923616</v>
      </c>
      <c r="H42" s="39">
        <f>H40+H41</f>
        <v>1875970</v>
      </c>
      <c r="I42" s="39">
        <f t="shared" si="5"/>
        <v>1969883</v>
      </c>
      <c r="J42" s="39">
        <f t="shared" si="5"/>
        <v>3845853</v>
      </c>
      <c r="K42" s="28">
        <v>2880494</v>
      </c>
      <c r="L42" s="30">
        <f t="shared" si="2"/>
        <v>33.513661198391667</v>
      </c>
    </row>
    <row r="43" spans="1:12" ht="13">
      <c r="A43" s="5" t="s">
        <v>36</v>
      </c>
      <c r="B43" s="6"/>
      <c r="C43" s="6"/>
      <c r="D43" s="7"/>
      <c r="E43" s="7"/>
      <c r="F43" s="7"/>
      <c r="G43" s="7"/>
      <c r="H43" s="95"/>
      <c r="I43" s="95"/>
      <c r="J43" s="95"/>
    </row>
    <row r="44" spans="1:12" ht="13">
      <c r="A44" s="8"/>
      <c r="B44" s="7"/>
      <c r="C44" s="7"/>
      <c r="D44" s="7"/>
      <c r="E44" s="7"/>
      <c r="F44" s="7"/>
      <c r="G44" s="7"/>
      <c r="H44" s="95"/>
      <c r="I44" s="95"/>
      <c r="J44" s="96"/>
    </row>
    <row r="45" spans="1:12" ht="13">
      <c r="A45" s="8"/>
      <c r="B45" s="7"/>
      <c r="C45" s="7"/>
      <c r="D45" s="7"/>
      <c r="E45" s="7"/>
      <c r="F45" s="7"/>
      <c r="G45" s="7"/>
      <c r="H45" s="95"/>
      <c r="I45" s="95"/>
      <c r="J45" s="96"/>
    </row>
    <row r="46" spans="1:12" ht="13">
      <c r="A46" s="8"/>
      <c r="B46" s="7"/>
      <c r="C46" s="7"/>
      <c r="D46" s="7"/>
      <c r="E46" s="7"/>
      <c r="F46" s="7"/>
      <c r="G46" s="7"/>
      <c r="H46" s="95"/>
      <c r="I46" s="95"/>
      <c r="J46" s="96"/>
    </row>
    <row r="47" spans="1:12" ht="13">
      <c r="A47" s="8"/>
      <c r="B47" s="7"/>
      <c r="C47" s="7"/>
      <c r="D47" s="7"/>
      <c r="E47" s="7"/>
      <c r="F47" s="7"/>
      <c r="G47" s="7"/>
      <c r="H47" s="95"/>
      <c r="I47" s="95"/>
      <c r="J47" s="95"/>
    </row>
    <row r="48" spans="1:12" ht="13">
      <c r="A48" s="8"/>
      <c r="B48" s="7"/>
      <c r="C48" s="7"/>
      <c r="D48" s="7"/>
      <c r="E48" s="7"/>
      <c r="F48" s="7"/>
      <c r="G48" s="7"/>
      <c r="H48" s="95"/>
      <c r="I48" s="95"/>
      <c r="J48" s="95"/>
    </row>
    <row r="49" spans="1:12" ht="13">
      <c r="A49" s="8"/>
      <c r="B49" s="7"/>
      <c r="C49" s="7"/>
      <c r="D49" s="7"/>
      <c r="E49" s="7"/>
      <c r="F49" s="7"/>
      <c r="G49" s="7"/>
      <c r="H49" s="95"/>
      <c r="I49" s="95"/>
      <c r="J49" s="95"/>
    </row>
    <row r="50" spans="1:12" ht="13">
      <c r="B50" s="7"/>
      <c r="C50" s="7"/>
      <c r="D50" s="7"/>
      <c r="E50" s="7"/>
      <c r="F50" s="7"/>
      <c r="G50" s="7"/>
      <c r="H50" s="95"/>
      <c r="I50" s="95"/>
      <c r="J50" s="95"/>
    </row>
    <row r="51" spans="1:12" ht="13">
      <c r="A51" s="155" t="s">
        <v>0</v>
      </c>
      <c r="B51" s="155"/>
      <c r="C51" s="155"/>
      <c r="D51" s="155"/>
      <c r="E51" s="155"/>
      <c r="F51" s="155"/>
      <c r="G51" s="155"/>
      <c r="H51" s="155"/>
      <c r="I51" s="155"/>
      <c r="J51" s="155"/>
    </row>
    <row r="52" spans="1:12" ht="13">
      <c r="A52" s="155" t="s">
        <v>54</v>
      </c>
      <c r="B52" s="155"/>
      <c r="C52" s="155"/>
      <c r="D52" s="155"/>
      <c r="E52" s="155"/>
      <c r="F52" s="155"/>
      <c r="G52" s="155"/>
      <c r="H52" s="155"/>
      <c r="I52" s="155"/>
      <c r="J52" s="155"/>
    </row>
    <row r="53" spans="1:12" ht="26">
      <c r="A53" s="1" t="s">
        <v>1</v>
      </c>
      <c r="B53" s="156" t="s">
        <v>2</v>
      </c>
      <c r="C53" s="157"/>
      <c r="D53" s="157" t="s">
        <v>3</v>
      </c>
      <c r="E53" s="157"/>
      <c r="F53" s="157" t="s">
        <v>4</v>
      </c>
      <c r="G53" s="157"/>
      <c r="H53" s="154" t="s">
        <v>5</v>
      </c>
      <c r="I53" s="154"/>
      <c r="J53" s="94" t="s">
        <v>6</v>
      </c>
      <c r="K53" s="29" t="s">
        <v>57</v>
      </c>
      <c r="L53" s="26" t="s">
        <v>59</v>
      </c>
    </row>
    <row r="54" spans="1:12" ht="13">
      <c r="A54" s="1"/>
      <c r="B54" s="9" t="s">
        <v>7</v>
      </c>
      <c r="C54" s="9" t="s">
        <v>8</v>
      </c>
      <c r="D54" s="9" t="s">
        <v>7</v>
      </c>
      <c r="E54" s="9" t="s">
        <v>8</v>
      </c>
      <c r="F54" s="9" t="s">
        <v>7</v>
      </c>
      <c r="G54" s="9" t="s">
        <v>8</v>
      </c>
      <c r="H54" s="97" t="s">
        <v>7</v>
      </c>
      <c r="I54" s="97" t="s">
        <v>8</v>
      </c>
      <c r="J54" s="97" t="s">
        <v>5</v>
      </c>
      <c r="K54" s="28"/>
      <c r="L54" s="25"/>
    </row>
    <row r="55" spans="1:12" ht="14.5">
      <c r="A55" s="3" t="s">
        <v>9</v>
      </c>
      <c r="B55" s="69">
        <v>2236</v>
      </c>
      <c r="C55" s="70">
        <v>2218</v>
      </c>
      <c r="D55" s="71">
        <v>2373</v>
      </c>
      <c r="E55" s="71">
        <v>2373</v>
      </c>
      <c r="F55" s="51">
        <v>2455</v>
      </c>
      <c r="G55" s="51">
        <v>2455</v>
      </c>
      <c r="H55" s="39">
        <f>B55+D55+F55</f>
        <v>7064</v>
      </c>
      <c r="I55" s="39">
        <f>C55+E55+G55</f>
        <v>7046</v>
      </c>
      <c r="J55" s="39">
        <f>H55+I55</f>
        <v>14110</v>
      </c>
      <c r="K55" s="4">
        <v>8799</v>
      </c>
      <c r="L55" s="25">
        <f>(J55-K55)/K55*100</f>
        <v>60.359131719513584</v>
      </c>
    </row>
    <row r="56" spans="1:12" ht="14.5">
      <c r="A56" s="1" t="s">
        <v>10</v>
      </c>
      <c r="B56" s="70">
        <v>413</v>
      </c>
      <c r="C56" s="70">
        <v>411</v>
      </c>
      <c r="D56" s="71">
        <v>338</v>
      </c>
      <c r="E56" s="71">
        <v>338</v>
      </c>
      <c r="F56" s="51">
        <v>396</v>
      </c>
      <c r="G56" s="51">
        <v>396</v>
      </c>
      <c r="H56" s="39">
        <f t="shared" ref="H56:I89" si="6">B56+D56+F56</f>
        <v>1147</v>
      </c>
      <c r="I56" s="39">
        <f t="shared" si="6"/>
        <v>1145</v>
      </c>
      <c r="J56" s="39">
        <f t="shared" ref="J56:J91" si="7">H56+I56</f>
        <v>2292</v>
      </c>
      <c r="K56" s="4">
        <v>1445</v>
      </c>
      <c r="L56" s="30">
        <f t="shared" ref="L56:L92" si="8">(J56-K56)/K56*100</f>
        <v>58.615916955017298</v>
      </c>
    </row>
    <row r="57" spans="1:12" ht="13">
      <c r="A57" s="1" t="s">
        <v>11</v>
      </c>
      <c r="B57" s="70">
        <v>55</v>
      </c>
      <c r="C57" s="70">
        <v>55</v>
      </c>
      <c r="D57" s="64">
        <v>79</v>
      </c>
      <c r="E57" s="64">
        <v>79</v>
      </c>
      <c r="F57" s="70">
        <v>80</v>
      </c>
      <c r="G57" s="70">
        <v>80</v>
      </c>
      <c r="H57" s="39">
        <f t="shared" si="6"/>
        <v>214</v>
      </c>
      <c r="I57" s="39">
        <f t="shared" si="6"/>
        <v>214</v>
      </c>
      <c r="J57" s="39">
        <f t="shared" si="7"/>
        <v>428</v>
      </c>
      <c r="K57" s="4">
        <v>239</v>
      </c>
      <c r="L57" s="30">
        <f t="shared" si="8"/>
        <v>79.079497907949786</v>
      </c>
    </row>
    <row r="58" spans="1:12" ht="13">
      <c r="A58" s="1" t="s">
        <v>12</v>
      </c>
      <c r="B58" s="70">
        <v>142</v>
      </c>
      <c r="C58" s="70">
        <v>143</v>
      </c>
      <c r="D58" s="64">
        <v>199</v>
      </c>
      <c r="E58" s="64">
        <v>198</v>
      </c>
      <c r="F58" s="70">
        <v>191</v>
      </c>
      <c r="G58" s="70">
        <v>191</v>
      </c>
      <c r="H58" s="39">
        <f t="shared" si="6"/>
        <v>532</v>
      </c>
      <c r="I58" s="39">
        <f t="shared" si="6"/>
        <v>532</v>
      </c>
      <c r="J58" s="39">
        <f t="shared" si="7"/>
        <v>1064</v>
      </c>
      <c r="K58" s="4">
        <v>962</v>
      </c>
      <c r="L58" s="30">
        <f t="shared" si="8"/>
        <v>10.602910602910603</v>
      </c>
    </row>
    <row r="59" spans="1:12" ht="14.5">
      <c r="A59" s="1" t="s">
        <v>13</v>
      </c>
      <c r="B59" s="72">
        <v>65</v>
      </c>
      <c r="C59" s="72">
        <v>65</v>
      </c>
      <c r="D59" s="65">
        <v>83</v>
      </c>
      <c r="E59" s="65">
        <v>83</v>
      </c>
      <c r="F59" s="66">
        <v>86</v>
      </c>
      <c r="G59" s="66">
        <v>87</v>
      </c>
      <c r="H59" s="39">
        <f t="shared" si="6"/>
        <v>234</v>
      </c>
      <c r="I59" s="39">
        <f t="shared" si="6"/>
        <v>235</v>
      </c>
      <c r="J59" s="39">
        <f t="shared" si="7"/>
        <v>469</v>
      </c>
      <c r="K59" s="4">
        <v>501</v>
      </c>
      <c r="L59" s="30">
        <f t="shared" si="8"/>
        <v>-6.3872255489021947</v>
      </c>
    </row>
    <row r="60" spans="1:12" ht="13">
      <c r="A60" s="1" t="s">
        <v>14</v>
      </c>
      <c r="B60" s="70">
        <v>0</v>
      </c>
      <c r="C60" s="70">
        <v>0</v>
      </c>
      <c r="D60" s="64"/>
      <c r="E60" s="64"/>
      <c r="F60" s="70"/>
      <c r="G60" s="70"/>
      <c r="H60" s="39">
        <f t="shared" si="6"/>
        <v>0</v>
      </c>
      <c r="I60" s="39">
        <f t="shared" si="6"/>
        <v>0</v>
      </c>
      <c r="J60" s="39">
        <f t="shared" si="7"/>
        <v>0</v>
      </c>
      <c r="K60" s="4">
        <v>0</v>
      </c>
      <c r="L60" s="30"/>
    </row>
    <row r="61" spans="1:12" ht="14">
      <c r="A61" s="1" t="s">
        <v>15</v>
      </c>
      <c r="B61" s="73">
        <v>166</v>
      </c>
      <c r="C61" s="73">
        <v>167</v>
      </c>
      <c r="D61" s="59">
        <v>121</v>
      </c>
      <c r="E61" s="59">
        <v>117</v>
      </c>
      <c r="F61" s="67">
        <v>206</v>
      </c>
      <c r="G61" s="66">
        <v>206</v>
      </c>
      <c r="H61" s="39">
        <f t="shared" si="6"/>
        <v>493</v>
      </c>
      <c r="I61" s="39">
        <f t="shared" si="6"/>
        <v>490</v>
      </c>
      <c r="J61" s="39">
        <f t="shared" si="7"/>
        <v>983</v>
      </c>
      <c r="K61" s="4">
        <v>1000</v>
      </c>
      <c r="L61" s="30">
        <f t="shared" si="8"/>
        <v>-1.7000000000000002</v>
      </c>
    </row>
    <row r="62" spans="1:12" ht="14">
      <c r="A62" s="1"/>
      <c r="B62" s="73">
        <v>13</v>
      </c>
      <c r="C62" s="73">
        <v>13</v>
      </c>
      <c r="D62" s="59">
        <v>9</v>
      </c>
      <c r="E62" s="59">
        <v>9</v>
      </c>
      <c r="F62" s="70">
        <v>14</v>
      </c>
      <c r="G62" s="70">
        <v>14</v>
      </c>
      <c r="H62" s="39">
        <f>B62+D62+F62</f>
        <v>36</v>
      </c>
      <c r="I62" s="39">
        <f>C62+E62+G62</f>
        <v>36</v>
      </c>
      <c r="J62" s="39">
        <f>H62+I62</f>
        <v>72</v>
      </c>
      <c r="K62" s="4">
        <v>65</v>
      </c>
      <c r="L62" s="30">
        <f t="shared" si="8"/>
        <v>10.76923076923077</v>
      </c>
    </row>
    <row r="63" spans="1:12" ht="13">
      <c r="A63" s="1" t="s">
        <v>16</v>
      </c>
      <c r="B63" s="70">
        <v>76</v>
      </c>
      <c r="C63" s="70">
        <v>76</v>
      </c>
      <c r="D63" s="64">
        <v>70</v>
      </c>
      <c r="E63" s="64">
        <v>70</v>
      </c>
      <c r="F63" s="70">
        <v>95</v>
      </c>
      <c r="G63" s="70">
        <v>94</v>
      </c>
      <c r="H63" s="39">
        <f>B63+D63+F63</f>
        <v>241</v>
      </c>
      <c r="I63" s="39">
        <f>C63+E63+G63</f>
        <v>240</v>
      </c>
      <c r="J63" s="39">
        <f>H63+I63</f>
        <v>481</v>
      </c>
      <c r="K63" s="4">
        <v>425</v>
      </c>
      <c r="L63" s="30">
        <f t="shared" si="8"/>
        <v>13.176470588235295</v>
      </c>
    </row>
    <row r="64" spans="1:12" ht="13">
      <c r="A64" s="1" t="s">
        <v>17</v>
      </c>
      <c r="B64" s="70">
        <v>97</v>
      </c>
      <c r="C64" s="70">
        <v>97</v>
      </c>
      <c r="D64" s="64">
        <v>98</v>
      </c>
      <c r="E64" s="64">
        <v>98</v>
      </c>
      <c r="F64" s="70">
        <v>105</v>
      </c>
      <c r="G64" s="70">
        <v>105</v>
      </c>
      <c r="H64" s="39">
        <f t="shared" si="6"/>
        <v>300</v>
      </c>
      <c r="I64" s="39">
        <f t="shared" si="6"/>
        <v>300</v>
      </c>
      <c r="J64" s="39">
        <f t="shared" si="7"/>
        <v>600</v>
      </c>
      <c r="K64" s="4">
        <v>598</v>
      </c>
      <c r="L64" s="30">
        <f t="shared" si="8"/>
        <v>0.33444816053511706</v>
      </c>
    </row>
    <row r="65" spans="1:12" ht="13">
      <c r="A65" s="1" t="s">
        <v>10</v>
      </c>
      <c r="B65" s="70">
        <v>0</v>
      </c>
      <c r="C65" s="70">
        <v>0</v>
      </c>
      <c r="D65" s="64">
        <v>0</v>
      </c>
      <c r="E65" s="64">
        <v>0</v>
      </c>
      <c r="F65" s="70"/>
      <c r="G65" s="70"/>
      <c r="H65" s="39">
        <f t="shared" si="6"/>
        <v>0</v>
      </c>
      <c r="I65" s="39">
        <f t="shared" si="6"/>
        <v>0</v>
      </c>
      <c r="J65" s="39">
        <f t="shared" si="7"/>
        <v>0</v>
      </c>
      <c r="K65" s="4">
        <v>0</v>
      </c>
      <c r="L65" s="30"/>
    </row>
    <row r="66" spans="1:12" ht="13">
      <c r="A66" s="1" t="s">
        <v>18</v>
      </c>
      <c r="B66" s="70">
        <v>38</v>
      </c>
      <c r="C66" s="70">
        <v>38</v>
      </c>
      <c r="D66" s="64">
        <v>44</v>
      </c>
      <c r="E66" s="64">
        <v>44</v>
      </c>
      <c r="F66" s="70">
        <v>59</v>
      </c>
      <c r="G66" s="70">
        <v>59</v>
      </c>
      <c r="H66" s="39">
        <f t="shared" si="6"/>
        <v>141</v>
      </c>
      <c r="I66" s="39">
        <f t="shared" si="6"/>
        <v>141</v>
      </c>
      <c r="J66" s="39">
        <f t="shared" si="7"/>
        <v>282</v>
      </c>
      <c r="K66" s="4">
        <v>261</v>
      </c>
      <c r="L66" s="30">
        <f t="shared" si="8"/>
        <v>8.0459770114942533</v>
      </c>
    </row>
    <row r="67" spans="1:12" ht="13">
      <c r="A67" s="1" t="s">
        <v>10</v>
      </c>
      <c r="B67" s="70">
        <v>0</v>
      </c>
      <c r="C67" s="70">
        <v>0</v>
      </c>
      <c r="D67" s="64">
        <v>0</v>
      </c>
      <c r="E67" s="64">
        <v>0</v>
      </c>
      <c r="F67" s="70"/>
      <c r="G67" s="70"/>
      <c r="H67" s="39"/>
      <c r="I67" s="39"/>
      <c r="J67" s="39"/>
      <c r="K67" s="4"/>
      <c r="L67" s="30"/>
    </row>
    <row r="68" spans="1:12" ht="13">
      <c r="A68" s="1" t="s">
        <v>19</v>
      </c>
      <c r="B68" s="74">
        <v>100</v>
      </c>
      <c r="C68" s="74">
        <v>98</v>
      </c>
      <c r="D68" s="64">
        <v>109</v>
      </c>
      <c r="E68" s="64">
        <v>108</v>
      </c>
      <c r="F68" s="68">
        <v>120</v>
      </c>
      <c r="G68" s="68">
        <v>121</v>
      </c>
      <c r="H68" s="39">
        <f t="shared" si="6"/>
        <v>329</v>
      </c>
      <c r="I68" s="39">
        <f t="shared" si="6"/>
        <v>327</v>
      </c>
      <c r="J68" s="39">
        <f t="shared" si="7"/>
        <v>656</v>
      </c>
      <c r="K68" s="4">
        <v>2949</v>
      </c>
      <c r="L68" s="30">
        <f t="shared" si="8"/>
        <v>-77.755171244489659</v>
      </c>
    </row>
    <row r="69" spans="1:12" ht="13">
      <c r="A69" s="1" t="s">
        <v>20</v>
      </c>
      <c r="B69" s="70"/>
      <c r="C69" s="70"/>
      <c r="D69" s="64"/>
      <c r="E69" s="64"/>
      <c r="F69" s="70"/>
      <c r="G69" s="70"/>
      <c r="H69" s="39">
        <f t="shared" si="6"/>
        <v>0</v>
      </c>
      <c r="I69" s="39">
        <f t="shared" si="6"/>
        <v>0</v>
      </c>
      <c r="J69" s="39">
        <f t="shared" si="7"/>
        <v>0</v>
      </c>
      <c r="K69" s="4">
        <v>0</v>
      </c>
      <c r="L69" s="30"/>
    </row>
    <row r="70" spans="1:12" ht="13">
      <c r="A70" s="1" t="s">
        <v>21</v>
      </c>
      <c r="B70" s="70">
        <v>60</v>
      </c>
      <c r="C70" s="70">
        <v>60</v>
      </c>
      <c r="D70" s="75">
        <v>75</v>
      </c>
      <c r="E70" s="76">
        <v>75</v>
      </c>
      <c r="F70" s="77">
        <v>79</v>
      </c>
      <c r="G70" s="78">
        <v>79</v>
      </c>
      <c r="H70" s="39">
        <f t="shared" si="6"/>
        <v>214</v>
      </c>
      <c r="I70" s="39">
        <f t="shared" si="6"/>
        <v>214</v>
      </c>
      <c r="J70" s="39">
        <f t="shared" si="7"/>
        <v>428</v>
      </c>
      <c r="K70" s="4">
        <v>342</v>
      </c>
      <c r="L70" s="30">
        <f t="shared" si="8"/>
        <v>25.146198830409354</v>
      </c>
    </row>
    <row r="71" spans="1:12" ht="14.5">
      <c r="A71" s="1" t="s">
        <v>20</v>
      </c>
      <c r="B71" s="70">
        <v>0</v>
      </c>
      <c r="C71" s="70">
        <v>0</v>
      </c>
      <c r="D71" s="64"/>
      <c r="E71" s="64"/>
      <c r="F71" s="79"/>
      <c r="G71" s="79"/>
      <c r="H71" s="39">
        <f t="shared" si="6"/>
        <v>0</v>
      </c>
      <c r="I71" s="39">
        <f t="shared" si="6"/>
        <v>0</v>
      </c>
      <c r="J71" s="39">
        <f t="shared" si="7"/>
        <v>0</v>
      </c>
      <c r="K71" s="4">
        <v>0</v>
      </c>
      <c r="L71" s="30"/>
    </row>
    <row r="72" spans="1:12" ht="13">
      <c r="A72" s="1" t="s">
        <v>22</v>
      </c>
      <c r="B72" s="78">
        <v>184</v>
      </c>
      <c r="C72" s="78">
        <v>183</v>
      </c>
      <c r="D72" s="76">
        <v>212</v>
      </c>
      <c r="E72" s="76">
        <v>217</v>
      </c>
      <c r="F72" s="78">
        <v>317</v>
      </c>
      <c r="G72" s="78">
        <v>323</v>
      </c>
      <c r="H72" s="39">
        <f t="shared" si="6"/>
        <v>713</v>
      </c>
      <c r="I72" s="39">
        <f t="shared" si="6"/>
        <v>723</v>
      </c>
      <c r="J72" s="39">
        <f t="shared" si="7"/>
        <v>1436</v>
      </c>
      <c r="K72" s="4">
        <v>831</v>
      </c>
      <c r="L72" s="30">
        <f t="shared" si="8"/>
        <v>72.803850782190125</v>
      </c>
    </row>
    <row r="73" spans="1:12" ht="13">
      <c r="A73" s="1" t="s">
        <v>20</v>
      </c>
      <c r="B73" s="78">
        <v>87</v>
      </c>
      <c r="C73" s="78">
        <v>88</v>
      </c>
      <c r="D73" s="76">
        <v>77</v>
      </c>
      <c r="E73" s="76">
        <v>71</v>
      </c>
      <c r="F73" s="78">
        <v>78</v>
      </c>
      <c r="G73" s="78">
        <v>72</v>
      </c>
      <c r="H73" s="39">
        <f t="shared" si="6"/>
        <v>242</v>
      </c>
      <c r="I73" s="39">
        <f t="shared" si="6"/>
        <v>231</v>
      </c>
      <c r="J73" s="39">
        <f t="shared" si="7"/>
        <v>473</v>
      </c>
      <c r="K73" s="4">
        <v>379</v>
      </c>
      <c r="L73" s="30">
        <f t="shared" si="8"/>
        <v>24.802110817941951</v>
      </c>
    </row>
    <row r="74" spans="1:12" ht="13">
      <c r="A74" s="16" t="s">
        <v>23</v>
      </c>
      <c r="B74" s="76">
        <v>367</v>
      </c>
      <c r="C74" s="76">
        <v>370</v>
      </c>
      <c r="D74" s="76">
        <v>319</v>
      </c>
      <c r="E74" s="76">
        <v>321</v>
      </c>
      <c r="F74" s="64">
        <v>593</v>
      </c>
      <c r="G74" s="64">
        <v>593</v>
      </c>
      <c r="H74" s="39">
        <f t="shared" si="6"/>
        <v>1279</v>
      </c>
      <c r="I74" s="39">
        <f t="shared" si="6"/>
        <v>1284</v>
      </c>
      <c r="J74" s="39">
        <f t="shared" si="7"/>
        <v>2563</v>
      </c>
      <c r="K74" s="4">
        <v>1307</v>
      </c>
      <c r="L74" s="30">
        <f t="shared" si="8"/>
        <v>96.097934200459065</v>
      </c>
    </row>
    <row r="75" spans="1:12" ht="13">
      <c r="A75" s="1" t="s">
        <v>10</v>
      </c>
      <c r="B75" s="80"/>
      <c r="C75" s="80"/>
      <c r="D75" s="80"/>
      <c r="E75" s="80"/>
      <c r="F75" s="64"/>
      <c r="G75" s="64"/>
      <c r="H75" s="39">
        <f t="shared" si="6"/>
        <v>0</v>
      </c>
      <c r="I75" s="39">
        <f t="shared" si="6"/>
        <v>0</v>
      </c>
      <c r="J75" s="39">
        <f t="shared" si="7"/>
        <v>0</v>
      </c>
      <c r="K75" s="4">
        <v>0</v>
      </c>
      <c r="L75" s="30"/>
    </row>
    <row r="76" spans="1:12" ht="13">
      <c r="A76" s="1" t="s">
        <v>24</v>
      </c>
      <c r="B76" s="70">
        <v>9</v>
      </c>
      <c r="C76" s="70">
        <v>9</v>
      </c>
      <c r="D76" s="64">
        <v>17</v>
      </c>
      <c r="E76" s="64">
        <v>16</v>
      </c>
      <c r="F76" s="70">
        <v>5</v>
      </c>
      <c r="G76" s="70">
        <v>5</v>
      </c>
      <c r="H76" s="39">
        <f t="shared" si="6"/>
        <v>31</v>
      </c>
      <c r="I76" s="39">
        <f t="shared" si="6"/>
        <v>30</v>
      </c>
      <c r="J76" s="39">
        <f t="shared" si="7"/>
        <v>61</v>
      </c>
      <c r="K76" s="4">
        <v>0</v>
      </c>
      <c r="L76" s="30"/>
    </row>
    <row r="77" spans="1:12" ht="13">
      <c r="A77" s="1" t="s">
        <v>10</v>
      </c>
      <c r="B77" s="70">
        <v>0</v>
      </c>
      <c r="C77" s="70">
        <v>0</v>
      </c>
      <c r="D77" s="64">
        <v>0</v>
      </c>
      <c r="E77" s="64">
        <v>0</v>
      </c>
      <c r="F77" s="70"/>
      <c r="G77" s="70"/>
      <c r="H77" s="39"/>
      <c r="I77" s="39"/>
      <c r="J77" s="39"/>
      <c r="K77" s="4"/>
      <c r="L77" s="30"/>
    </row>
    <row r="78" spans="1:12" ht="13">
      <c r="A78" s="1" t="s">
        <v>25</v>
      </c>
      <c r="B78" s="70">
        <v>1841</v>
      </c>
      <c r="C78" s="70">
        <v>1881</v>
      </c>
      <c r="D78" s="64">
        <v>1575</v>
      </c>
      <c r="E78" s="64">
        <v>1585</v>
      </c>
      <c r="F78" s="70">
        <v>1946</v>
      </c>
      <c r="G78" s="70">
        <v>1902</v>
      </c>
      <c r="H78" s="39">
        <f t="shared" si="6"/>
        <v>5362</v>
      </c>
      <c r="I78" s="39">
        <f t="shared" si="6"/>
        <v>5368</v>
      </c>
      <c r="J78" s="39">
        <f t="shared" si="7"/>
        <v>10730</v>
      </c>
      <c r="K78" s="4">
        <v>15620</v>
      </c>
      <c r="L78" s="30">
        <f t="shared" si="8"/>
        <v>-31.306017925736235</v>
      </c>
    </row>
    <row r="79" spans="1:12" ht="13">
      <c r="A79" s="1" t="s">
        <v>26</v>
      </c>
      <c r="B79" s="70">
        <v>956</v>
      </c>
      <c r="C79" s="70">
        <v>956</v>
      </c>
      <c r="D79" s="64">
        <v>708</v>
      </c>
      <c r="E79" s="64">
        <v>708</v>
      </c>
      <c r="F79" s="70">
        <v>901</v>
      </c>
      <c r="G79" s="70">
        <v>907</v>
      </c>
      <c r="H79" s="39">
        <f t="shared" si="6"/>
        <v>2565</v>
      </c>
      <c r="I79" s="39">
        <f t="shared" si="6"/>
        <v>2571</v>
      </c>
      <c r="J79" s="39">
        <f t="shared" si="7"/>
        <v>5136</v>
      </c>
      <c r="K79" s="4">
        <v>6635</v>
      </c>
      <c r="L79" s="30">
        <f t="shared" si="8"/>
        <v>-22.592313489073096</v>
      </c>
    </row>
    <row r="80" spans="1:12" ht="13">
      <c r="A80" s="1" t="s">
        <v>27</v>
      </c>
      <c r="B80" s="70">
        <v>832</v>
      </c>
      <c r="C80" s="70">
        <v>828</v>
      </c>
      <c r="D80" s="66">
        <v>771</v>
      </c>
      <c r="E80" s="66">
        <v>768</v>
      </c>
      <c r="F80" s="66">
        <v>721</v>
      </c>
      <c r="G80" s="66">
        <v>732</v>
      </c>
      <c r="H80" s="39">
        <f t="shared" si="6"/>
        <v>2324</v>
      </c>
      <c r="I80" s="39">
        <f t="shared" si="6"/>
        <v>2328</v>
      </c>
      <c r="J80" s="39">
        <f t="shared" si="7"/>
        <v>4652</v>
      </c>
      <c r="K80" s="4">
        <v>4088</v>
      </c>
      <c r="L80" s="30">
        <f t="shared" si="8"/>
        <v>13.796477495107631</v>
      </c>
    </row>
    <row r="81" spans="1:12" ht="13">
      <c r="A81" s="1" t="s">
        <v>26</v>
      </c>
      <c r="B81" s="70">
        <v>47</v>
      </c>
      <c r="C81" s="70">
        <v>47</v>
      </c>
      <c r="D81" s="66">
        <v>43</v>
      </c>
      <c r="E81" s="66">
        <v>44</v>
      </c>
      <c r="F81" s="70">
        <v>53</v>
      </c>
      <c r="G81" s="70">
        <v>53</v>
      </c>
      <c r="H81" s="39">
        <f t="shared" si="6"/>
        <v>143</v>
      </c>
      <c r="I81" s="39">
        <f t="shared" si="6"/>
        <v>144</v>
      </c>
      <c r="J81" s="39">
        <f t="shared" si="7"/>
        <v>287</v>
      </c>
      <c r="K81" s="4">
        <v>470</v>
      </c>
      <c r="L81" s="30">
        <f t="shared" si="8"/>
        <v>-38.936170212765958</v>
      </c>
    </row>
    <row r="82" spans="1:12" ht="13">
      <c r="A82" s="1" t="s">
        <v>28</v>
      </c>
      <c r="B82" s="70">
        <v>89</v>
      </c>
      <c r="C82" s="70">
        <v>89</v>
      </c>
      <c r="D82" s="64">
        <v>108</v>
      </c>
      <c r="E82" s="64">
        <v>108</v>
      </c>
      <c r="F82" s="70">
        <v>130</v>
      </c>
      <c r="G82" s="70">
        <v>130</v>
      </c>
      <c r="H82" s="39">
        <f t="shared" si="6"/>
        <v>327</v>
      </c>
      <c r="I82" s="39">
        <f t="shared" si="6"/>
        <v>327</v>
      </c>
      <c r="J82" s="39">
        <f t="shared" si="7"/>
        <v>654</v>
      </c>
      <c r="K82" s="4">
        <v>649</v>
      </c>
      <c r="L82" s="30">
        <f t="shared" si="8"/>
        <v>0.77041602465331283</v>
      </c>
    </row>
    <row r="83" spans="1:12" ht="13">
      <c r="A83" s="1" t="s">
        <v>26</v>
      </c>
      <c r="B83" s="70">
        <v>0</v>
      </c>
      <c r="C83" s="70">
        <v>0</v>
      </c>
      <c r="D83" s="64"/>
      <c r="E83" s="64"/>
      <c r="F83" s="70"/>
      <c r="G83" s="70"/>
      <c r="H83" s="39">
        <f t="shared" si="6"/>
        <v>0</v>
      </c>
      <c r="I83" s="39">
        <f t="shared" si="6"/>
        <v>0</v>
      </c>
      <c r="J83" s="39">
        <f t="shared" si="7"/>
        <v>0</v>
      </c>
      <c r="K83" s="4">
        <v>0</v>
      </c>
      <c r="L83" s="30"/>
    </row>
    <row r="84" spans="1:12" ht="13">
      <c r="A84" s="16" t="s">
        <v>29</v>
      </c>
      <c r="B84" s="70"/>
      <c r="C84" s="70"/>
      <c r="D84" s="64"/>
      <c r="E84" s="64"/>
      <c r="F84" s="70"/>
      <c r="G84" s="70"/>
      <c r="H84" s="39">
        <f t="shared" si="6"/>
        <v>0</v>
      </c>
      <c r="I84" s="39">
        <f t="shared" si="6"/>
        <v>0</v>
      </c>
      <c r="J84" s="39">
        <f t="shared" si="7"/>
        <v>0</v>
      </c>
      <c r="K84" s="4">
        <v>226</v>
      </c>
      <c r="L84" s="30"/>
    </row>
    <row r="85" spans="1:12" ht="13">
      <c r="A85" s="1" t="s">
        <v>26</v>
      </c>
      <c r="B85" s="70"/>
      <c r="C85" s="70"/>
      <c r="D85" s="64"/>
      <c r="E85" s="64"/>
      <c r="F85" s="70"/>
      <c r="G85" s="70"/>
      <c r="H85" s="39">
        <f t="shared" si="6"/>
        <v>0</v>
      </c>
      <c r="I85" s="39">
        <f t="shared" si="6"/>
        <v>0</v>
      </c>
      <c r="J85" s="39">
        <f t="shared" si="7"/>
        <v>0</v>
      </c>
      <c r="K85" s="4">
        <v>0</v>
      </c>
      <c r="L85" s="30"/>
    </row>
    <row r="86" spans="1:12" ht="13">
      <c r="A86" s="1" t="s">
        <v>30</v>
      </c>
      <c r="B86" s="81">
        <v>24</v>
      </c>
      <c r="C86" s="81">
        <v>24</v>
      </c>
      <c r="D86" s="82">
        <v>36</v>
      </c>
      <c r="E86" s="82">
        <v>36</v>
      </c>
      <c r="F86" s="81">
        <v>17</v>
      </c>
      <c r="G86" s="81">
        <v>17</v>
      </c>
      <c r="H86" s="39">
        <f t="shared" si="6"/>
        <v>77</v>
      </c>
      <c r="I86" s="39">
        <f t="shared" si="6"/>
        <v>77</v>
      </c>
      <c r="J86" s="39">
        <f t="shared" si="7"/>
        <v>154</v>
      </c>
      <c r="K86" s="4">
        <v>93</v>
      </c>
      <c r="L86" s="30">
        <f t="shared" si="8"/>
        <v>65.591397849462368</v>
      </c>
    </row>
    <row r="87" spans="1:12" ht="13">
      <c r="A87" s="1" t="s">
        <v>26</v>
      </c>
      <c r="B87" s="70">
        <v>0</v>
      </c>
      <c r="C87" s="70">
        <v>0</v>
      </c>
      <c r="D87" s="64"/>
      <c r="E87" s="64"/>
      <c r="F87" s="70"/>
      <c r="G87" s="70"/>
      <c r="H87" s="39">
        <f t="shared" si="6"/>
        <v>0</v>
      </c>
      <c r="I87" s="39">
        <f t="shared" si="6"/>
        <v>0</v>
      </c>
      <c r="J87" s="39">
        <f t="shared" si="7"/>
        <v>0</v>
      </c>
      <c r="K87" s="4">
        <v>0</v>
      </c>
      <c r="L87" s="30"/>
    </row>
    <row r="88" spans="1:12" ht="14">
      <c r="A88" s="1" t="s">
        <v>31</v>
      </c>
      <c r="B88" s="73">
        <v>213</v>
      </c>
      <c r="C88" s="73">
        <v>213</v>
      </c>
      <c r="D88" s="59">
        <v>268</v>
      </c>
      <c r="E88" s="59">
        <v>268</v>
      </c>
      <c r="F88" s="66">
        <v>262</v>
      </c>
      <c r="G88" s="66">
        <v>262</v>
      </c>
      <c r="H88" s="39">
        <f t="shared" si="6"/>
        <v>743</v>
      </c>
      <c r="I88" s="39">
        <f t="shared" si="6"/>
        <v>743</v>
      </c>
      <c r="J88" s="39">
        <f t="shared" si="7"/>
        <v>1486</v>
      </c>
      <c r="K88" s="4">
        <v>1313</v>
      </c>
      <c r="L88" s="30">
        <f t="shared" si="8"/>
        <v>13.175932977913178</v>
      </c>
    </row>
    <row r="89" spans="1:12" ht="13">
      <c r="A89" s="1" t="s">
        <v>32</v>
      </c>
      <c r="B89" s="70">
        <v>0</v>
      </c>
      <c r="C89" s="70">
        <v>0</v>
      </c>
      <c r="D89" s="64">
        <v>0</v>
      </c>
      <c r="E89" s="64">
        <v>0</v>
      </c>
      <c r="F89" s="70"/>
      <c r="G89" s="70"/>
      <c r="H89" s="39">
        <f t="shared" si="6"/>
        <v>0</v>
      </c>
      <c r="I89" s="39">
        <f t="shared" si="6"/>
        <v>0</v>
      </c>
      <c r="J89" s="39">
        <f t="shared" si="7"/>
        <v>0</v>
      </c>
      <c r="K89" s="4">
        <v>1043</v>
      </c>
      <c r="L89" s="30">
        <f t="shared" si="8"/>
        <v>-100</v>
      </c>
    </row>
    <row r="90" spans="1:12" ht="13">
      <c r="A90" s="1" t="s">
        <v>33</v>
      </c>
      <c r="B90" s="4">
        <f>B89+B88+B86+B84+B82+B80+B78+B76+B74+B72+B70+B68+B66+B64+B63+B61+B59+B58+B57+B55</f>
        <v>6594</v>
      </c>
      <c r="C90" s="4">
        <f t="shared" ref="C90:I90" si="9">C89+C88+C86+C84+C82+C80+C78+C76+C74+C72+C70+C68+C66+C64+C63+C61+C59+C58+C57+C55</f>
        <v>6614</v>
      </c>
      <c r="D90" s="4">
        <f t="shared" si="9"/>
        <v>6557</v>
      </c>
      <c r="E90" s="4">
        <f t="shared" si="9"/>
        <v>6564</v>
      </c>
      <c r="F90" s="4">
        <f t="shared" si="9"/>
        <v>7467</v>
      </c>
      <c r="G90" s="4">
        <f t="shared" si="9"/>
        <v>7441</v>
      </c>
      <c r="H90" s="39">
        <f t="shared" si="9"/>
        <v>20618</v>
      </c>
      <c r="I90" s="39">
        <f t="shared" si="9"/>
        <v>20619</v>
      </c>
      <c r="J90" s="39">
        <f t="shared" si="7"/>
        <v>41237</v>
      </c>
      <c r="K90" s="28">
        <v>41246</v>
      </c>
      <c r="L90" s="30">
        <f t="shared" si="8"/>
        <v>-2.1820297725840081E-2</v>
      </c>
    </row>
    <row r="91" spans="1:12" ht="13">
      <c r="A91" s="1" t="s">
        <v>34</v>
      </c>
      <c r="B91" s="4">
        <f>B87+B85+B83+B81+B79+B75+B73+B71+B69+B65+B60+B56+B67+B77+B62</f>
        <v>1516</v>
      </c>
      <c r="C91" s="4">
        <f t="shared" ref="C91:G91" si="10">C87+C85+C83+C81+C79+C75+C73+C71+C69+C65+C60+C56+C67+C77+C62</f>
        <v>1515</v>
      </c>
      <c r="D91" s="4">
        <f t="shared" si="10"/>
        <v>1175</v>
      </c>
      <c r="E91" s="4">
        <f t="shared" si="10"/>
        <v>1170</v>
      </c>
      <c r="F91" s="4">
        <f t="shared" si="10"/>
        <v>1442</v>
      </c>
      <c r="G91" s="4">
        <f t="shared" si="10"/>
        <v>1442</v>
      </c>
      <c r="H91" s="39">
        <f>H87+H85+H83+H81+H79+H75+H73+H71+H69+H65+H60+H56+H62</f>
        <v>4133</v>
      </c>
      <c r="I91" s="39">
        <f>I87+I85+I83+I81+I79+I75+I73+I71+I69+I65+I60+I56+I62</f>
        <v>4127</v>
      </c>
      <c r="J91" s="39">
        <f t="shared" si="7"/>
        <v>8260</v>
      </c>
      <c r="K91" s="28">
        <v>8994</v>
      </c>
      <c r="L91" s="30">
        <f t="shared" si="8"/>
        <v>-8.1609962197020245</v>
      </c>
    </row>
    <row r="92" spans="1:12" ht="13">
      <c r="A92" s="1" t="s">
        <v>35</v>
      </c>
      <c r="B92" s="4">
        <f>B91+B90</f>
        <v>8110</v>
      </c>
      <c r="C92" s="4">
        <f t="shared" ref="C92:H92" si="11">C91+C90</f>
        <v>8129</v>
      </c>
      <c r="D92" s="4">
        <f t="shared" si="11"/>
        <v>7732</v>
      </c>
      <c r="E92" s="4">
        <f t="shared" si="11"/>
        <v>7734</v>
      </c>
      <c r="F92" s="4">
        <f t="shared" si="11"/>
        <v>8909</v>
      </c>
      <c r="G92" s="4">
        <f t="shared" si="11"/>
        <v>8883</v>
      </c>
      <c r="H92" s="39">
        <f t="shared" si="11"/>
        <v>24751</v>
      </c>
      <c r="I92" s="39">
        <f>I91+I90</f>
        <v>24746</v>
      </c>
      <c r="J92" s="39">
        <f>J91+J90</f>
        <v>49497</v>
      </c>
      <c r="K92" s="28">
        <v>50240</v>
      </c>
      <c r="L92" s="30">
        <f t="shared" si="8"/>
        <v>-1.4789012738853504</v>
      </c>
    </row>
    <row r="93" spans="1:12" ht="13">
      <c r="A93" s="5" t="s">
        <v>36</v>
      </c>
      <c r="B93" s="6"/>
      <c r="C93" s="6"/>
      <c r="D93" s="7"/>
      <c r="E93" s="7"/>
      <c r="F93" s="7"/>
      <c r="G93" s="7"/>
      <c r="H93" s="95"/>
      <c r="I93" s="95"/>
      <c r="J93" s="95"/>
    </row>
    <row r="94" spans="1:12" ht="13">
      <c r="A94" s="8"/>
      <c r="B94" s="7"/>
      <c r="C94" s="7"/>
      <c r="D94" s="7"/>
      <c r="E94" s="7"/>
      <c r="F94" s="7"/>
      <c r="G94" s="7"/>
      <c r="H94" s="95"/>
      <c r="I94" s="95"/>
      <c r="J94" s="95"/>
    </row>
    <row r="95" spans="1:12" ht="13">
      <c r="A95" s="8"/>
      <c r="B95" s="7"/>
      <c r="C95" s="7"/>
      <c r="D95" s="7"/>
      <c r="E95" s="7"/>
      <c r="F95" s="7"/>
      <c r="G95" s="7"/>
      <c r="H95" s="95"/>
      <c r="I95" s="95"/>
      <c r="J95" s="95"/>
    </row>
    <row r="96" spans="1:12" ht="13">
      <c r="A96" s="8"/>
      <c r="B96" s="7"/>
      <c r="C96" s="7"/>
      <c r="D96" s="7"/>
      <c r="E96" s="7"/>
      <c r="F96" s="7"/>
      <c r="G96" s="7"/>
      <c r="H96" s="95"/>
      <c r="I96" s="95"/>
      <c r="J96" s="95"/>
    </row>
    <row r="97" spans="1:12" ht="13">
      <c r="A97" s="8"/>
      <c r="B97" s="7"/>
      <c r="C97" s="7"/>
      <c r="D97" s="7"/>
      <c r="E97" s="7"/>
      <c r="F97" s="7"/>
      <c r="G97" s="7"/>
      <c r="H97" s="95"/>
      <c r="I97" s="95"/>
      <c r="J97" s="95"/>
    </row>
    <row r="98" spans="1:12" ht="13">
      <c r="A98" s="8"/>
      <c r="B98" s="7"/>
      <c r="C98" s="7"/>
      <c r="D98" s="7"/>
      <c r="E98" s="7"/>
      <c r="F98" s="7"/>
      <c r="G98" s="7"/>
      <c r="H98" s="95"/>
      <c r="I98" s="95"/>
      <c r="J98" s="95"/>
    </row>
    <row r="99" spans="1:12" ht="13">
      <c r="A99" s="8"/>
      <c r="B99" s="7"/>
      <c r="C99" s="7"/>
      <c r="D99" s="7"/>
      <c r="E99" s="7"/>
      <c r="F99" s="7"/>
      <c r="G99" s="7"/>
      <c r="H99" s="95"/>
      <c r="I99" s="95"/>
      <c r="J99" s="95"/>
    </row>
    <row r="100" spans="1:12" ht="13">
      <c r="A100" s="8"/>
      <c r="B100" s="7"/>
      <c r="C100" s="7"/>
      <c r="D100" s="7"/>
      <c r="E100" s="7"/>
      <c r="F100" s="7"/>
      <c r="G100" s="7"/>
      <c r="H100" s="95"/>
      <c r="I100" s="95"/>
      <c r="J100" s="95"/>
    </row>
    <row r="101" spans="1:12" ht="13">
      <c r="A101" s="155" t="s">
        <v>0</v>
      </c>
      <c r="B101" s="155"/>
      <c r="C101" s="155"/>
      <c r="D101" s="155"/>
      <c r="E101" s="155"/>
      <c r="F101" s="155"/>
      <c r="G101" s="155"/>
      <c r="H101" s="155"/>
      <c r="I101" s="155"/>
      <c r="J101" s="155"/>
    </row>
    <row r="102" spans="1:12" ht="13">
      <c r="A102" s="155" t="s">
        <v>55</v>
      </c>
      <c r="B102" s="155"/>
      <c r="C102" s="155"/>
      <c r="D102" s="155"/>
      <c r="E102" s="155"/>
      <c r="F102" s="155"/>
      <c r="G102" s="155"/>
      <c r="H102" s="155"/>
      <c r="I102" s="155"/>
      <c r="J102" s="155"/>
    </row>
    <row r="103" spans="1:12" ht="26">
      <c r="A103" s="1" t="s">
        <v>1</v>
      </c>
      <c r="B103" s="156" t="s">
        <v>2</v>
      </c>
      <c r="C103" s="157"/>
      <c r="D103" s="157" t="s">
        <v>3</v>
      </c>
      <c r="E103" s="157"/>
      <c r="F103" s="157" t="s">
        <v>4</v>
      </c>
      <c r="G103" s="157"/>
      <c r="H103" s="154" t="s">
        <v>5</v>
      </c>
      <c r="I103" s="154"/>
      <c r="J103" s="94" t="s">
        <v>6</v>
      </c>
      <c r="K103" s="29" t="s">
        <v>57</v>
      </c>
      <c r="L103" s="26" t="s">
        <v>59</v>
      </c>
    </row>
    <row r="104" spans="1:12" ht="13">
      <c r="A104" s="1"/>
      <c r="B104" s="10" t="s">
        <v>37</v>
      </c>
      <c r="C104" s="9" t="s">
        <v>38</v>
      </c>
      <c r="D104" s="10" t="s">
        <v>37</v>
      </c>
      <c r="E104" s="9" t="s">
        <v>38</v>
      </c>
      <c r="F104" s="10" t="s">
        <v>37</v>
      </c>
      <c r="G104" s="9" t="s">
        <v>38</v>
      </c>
      <c r="H104" s="98" t="s">
        <v>37</v>
      </c>
      <c r="I104" s="97" t="s">
        <v>38</v>
      </c>
      <c r="J104" s="94" t="s">
        <v>5</v>
      </c>
      <c r="K104" s="28"/>
      <c r="L104" s="25"/>
    </row>
    <row r="105" spans="1:12" ht="13">
      <c r="A105" s="3" t="s">
        <v>9</v>
      </c>
      <c r="B105" s="33"/>
      <c r="C105" s="33"/>
      <c r="D105" s="30"/>
      <c r="E105" s="30"/>
      <c r="F105" s="30"/>
      <c r="G105" s="33"/>
      <c r="H105" s="39">
        <f>B105+D105+F105</f>
        <v>0</v>
      </c>
      <c r="I105" s="39">
        <f>C105+E105+G105</f>
        <v>0</v>
      </c>
      <c r="J105" s="39">
        <f>H105+I105</f>
        <v>0</v>
      </c>
      <c r="K105" s="28">
        <v>0</v>
      </c>
      <c r="L105" s="30"/>
    </row>
    <row r="106" spans="1:12" ht="14.5">
      <c r="A106" s="1" t="s">
        <v>10</v>
      </c>
      <c r="B106" s="83">
        <v>12624</v>
      </c>
      <c r="C106" s="83">
        <v>291741.25</v>
      </c>
      <c r="D106" s="84">
        <v>10961</v>
      </c>
      <c r="E106" s="85">
        <v>230356</v>
      </c>
      <c r="F106" s="83">
        <v>5639</v>
      </c>
      <c r="G106" s="83">
        <v>276367</v>
      </c>
      <c r="H106" s="39">
        <f>B106+D106+F106</f>
        <v>29224</v>
      </c>
      <c r="I106" s="39">
        <f t="shared" ref="H106:I139" si="12">C106+E106+G106</f>
        <v>798464.25</v>
      </c>
      <c r="J106" s="39">
        <f>H106+I106</f>
        <v>827688.25</v>
      </c>
      <c r="K106" s="4">
        <v>522145</v>
      </c>
      <c r="L106" s="30">
        <f>(J106-K106)/K106*100</f>
        <v>58.516934951019351</v>
      </c>
    </row>
    <row r="107" spans="1:12" ht="13">
      <c r="A107" s="1" t="s">
        <v>11</v>
      </c>
      <c r="B107" s="11">
        <v>0</v>
      </c>
      <c r="C107" s="42">
        <v>0</v>
      </c>
      <c r="D107" s="37">
        <v>0</v>
      </c>
      <c r="E107" s="37">
        <v>0</v>
      </c>
      <c r="F107" s="37">
        <v>0</v>
      </c>
      <c r="G107" s="36">
        <v>0</v>
      </c>
      <c r="H107" s="39">
        <f t="shared" si="12"/>
        <v>0</v>
      </c>
      <c r="I107" s="39">
        <f t="shared" si="12"/>
        <v>0</v>
      </c>
      <c r="J107" s="39">
        <f t="shared" ref="J107:J137" si="13">H107+I107</f>
        <v>0</v>
      </c>
      <c r="K107" s="28">
        <v>0</v>
      </c>
      <c r="L107" s="30"/>
    </row>
    <row r="108" spans="1:12" ht="13">
      <c r="A108" s="1" t="s">
        <v>12</v>
      </c>
      <c r="B108" s="11">
        <v>0</v>
      </c>
      <c r="C108" s="42">
        <v>0</v>
      </c>
      <c r="D108" s="37">
        <v>0</v>
      </c>
      <c r="E108" s="37">
        <v>0</v>
      </c>
      <c r="F108" s="37">
        <v>0</v>
      </c>
      <c r="G108" s="36">
        <v>0</v>
      </c>
      <c r="H108" s="39">
        <f t="shared" si="12"/>
        <v>0</v>
      </c>
      <c r="I108" s="39">
        <f t="shared" si="12"/>
        <v>0</v>
      </c>
      <c r="J108" s="39">
        <f t="shared" si="13"/>
        <v>0</v>
      </c>
      <c r="K108" s="28">
        <v>0</v>
      </c>
      <c r="L108" s="30"/>
    </row>
    <row r="109" spans="1:12" ht="13">
      <c r="A109" s="1" t="s">
        <v>13</v>
      </c>
      <c r="B109" s="11">
        <v>0</v>
      </c>
      <c r="C109" s="42">
        <v>0</v>
      </c>
      <c r="D109" s="37">
        <v>0</v>
      </c>
      <c r="E109" s="37">
        <v>0</v>
      </c>
      <c r="F109" s="37">
        <v>0</v>
      </c>
      <c r="G109" s="36">
        <v>0</v>
      </c>
      <c r="H109" s="39">
        <f t="shared" si="12"/>
        <v>0</v>
      </c>
      <c r="I109" s="39">
        <f t="shared" si="12"/>
        <v>0</v>
      </c>
      <c r="J109" s="39">
        <f t="shared" si="13"/>
        <v>0</v>
      </c>
      <c r="K109" s="28">
        <v>0</v>
      </c>
      <c r="L109" s="30"/>
    </row>
    <row r="110" spans="1:12" ht="13">
      <c r="A110" s="1" t="s">
        <v>14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39">
        <f t="shared" si="12"/>
        <v>0</v>
      </c>
      <c r="I110" s="39">
        <f t="shared" si="12"/>
        <v>0</v>
      </c>
      <c r="J110" s="39">
        <f t="shared" si="13"/>
        <v>0</v>
      </c>
      <c r="K110" s="28">
        <v>0</v>
      </c>
      <c r="L110" s="30"/>
    </row>
    <row r="111" spans="1:12" ht="13">
      <c r="A111" s="1" t="s">
        <v>48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39">
        <f t="shared" si="12"/>
        <v>0</v>
      </c>
      <c r="I111" s="39">
        <f t="shared" si="12"/>
        <v>0</v>
      </c>
      <c r="J111" s="39">
        <f t="shared" si="13"/>
        <v>0</v>
      </c>
      <c r="K111" s="28">
        <v>0</v>
      </c>
      <c r="L111" s="30"/>
    </row>
    <row r="112" spans="1:12" ht="13">
      <c r="A112" s="1" t="s">
        <v>14</v>
      </c>
      <c r="B112" s="43"/>
      <c r="C112" s="43"/>
      <c r="D112" s="43"/>
      <c r="E112" s="43"/>
      <c r="F112" s="43"/>
      <c r="G112" s="43"/>
      <c r="H112" s="39">
        <f t="shared" si="12"/>
        <v>0</v>
      </c>
      <c r="I112" s="39">
        <f t="shared" si="12"/>
        <v>0</v>
      </c>
      <c r="J112" s="39">
        <f>H112+I112</f>
        <v>0</v>
      </c>
      <c r="K112" s="28">
        <v>141878.68</v>
      </c>
      <c r="L112" s="30"/>
    </row>
    <row r="113" spans="1:12" ht="13">
      <c r="A113" s="35" t="s">
        <v>16</v>
      </c>
      <c r="B113" s="30">
        <v>0</v>
      </c>
      <c r="C113" s="30">
        <v>0</v>
      </c>
      <c r="D113" s="36">
        <v>0</v>
      </c>
      <c r="E113" s="11">
        <v>0</v>
      </c>
      <c r="F113" s="11">
        <v>0</v>
      </c>
      <c r="G113" s="11">
        <v>0</v>
      </c>
      <c r="H113" s="39">
        <f t="shared" si="12"/>
        <v>0</v>
      </c>
      <c r="I113" s="39">
        <f t="shared" si="12"/>
        <v>0</v>
      </c>
      <c r="J113" s="39">
        <f>H113+I113</f>
        <v>0</v>
      </c>
      <c r="K113" s="28">
        <v>0</v>
      </c>
      <c r="L113" s="30"/>
    </row>
    <row r="114" spans="1:12" ht="13">
      <c r="A114" s="35" t="s">
        <v>17</v>
      </c>
      <c r="B114" s="30">
        <v>0</v>
      </c>
      <c r="C114" s="30">
        <v>0</v>
      </c>
      <c r="D114" s="36">
        <v>0</v>
      </c>
      <c r="E114" s="11">
        <v>0</v>
      </c>
      <c r="F114" s="11">
        <v>0</v>
      </c>
      <c r="G114" s="11">
        <v>0</v>
      </c>
      <c r="H114" s="39">
        <f t="shared" si="12"/>
        <v>0</v>
      </c>
      <c r="I114" s="39">
        <f t="shared" si="12"/>
        <v>0</v>
      </c>
      <c r="J114" s="39">
        <f>H114+I114</f>
        <v>0</v>
      </c>
      <c r="K114" s="28">
        <v>0</v>
      </c>
      <c r="L114" s="30"/>
    </row>
    <row r="115" spans="1:12" ht="13">
      <c r="A115" s="35" t="s">
        <v>10</v>
      </c>
      <c r="B115" s="37">
        <v>0</v>
      </c>
      <c r="C115" s="37">
        <v>0</v>
      </c>
      <c r="D115" s="36">
        <v>0</v>
      </c>
      <c r="E115" s="11">
        <v>0</v>
      </c>
      <c r="F115" s="11">
        <v>0</v>
      </c>
      <c r="G115" s="11">
        <v>0</v>
      </c>
      <c r="H115" s="39">
        <f t="shared" si="12"/>
        <v>0</v>
      </c>
      <c r="I115" s="39">
        <f t="shared" si="12"/>
        <v>0</v>
      </c>
      <c r="J115" s="39">
        <f>H115+I115</f>
        <v>0</v>
      </c>
      <c r="K115" s="28">
        <v>0</v>
      </c>
      <c r="L115" s="30"/>
    </row>
    <row r="116" spans="1:12" ht="13">
      <c r="A116" s="1" t="s">
        <v>18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39">
        <f t="shared" si="12"/>
        <v>0</v>
      </c>
      <c r="I116" s="39">
        <f t="shared" si="12"/>
        <v>0</v>
      </c>
      <c r="J116" s="39">
        <f>H116+I116</f>
        <v>0</v>
      </c>
      <c r="K116" s="28">
        <v>0</v>
      </c>
      <c r="L116" s="30"/>
    </row>
    <row r="117" spans="1:12" ht="13">
      <c r="A117" s="1" t="s">
        <v>19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39">
        <f t="shared" si="12"/>
        <v>0</v>
      </c>
      <c r="I117" s="39">
        <f t="shared" si="12"/>
        <v>0</v>
      </c>
      <c r="J117" s="39">
        <f t="shared" si="13"/>
        <v>0</v>
      </c>
      <c r="K117" s="28">
        <v>0</v>
      </c>
      <c r="L117" s="30"/>
    </row>
    <row r="118" spans="1:12" ht="13">
      <c r="A118" s="1" t="s">
        <v>20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39">
        <f t="shared" si="12"/>
        <v>0</v>
      </c>
      <c r="I118" s="39">
        <f t="shared" si="12"/>
        <v>0</v>
      </c>
      <c r="J118" s="39">
        <f t="shared" si="13"/>
        <v>0</v>
      </c>
      <c r="K118" s="28">
        <v>0</v>
      </c>
      <c r="L118" s="30"/>
    </row>
    <row r="119" spans="1:12" ht="13">
      <c r="A119" s="1" t="s">
        <v>21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39">
        <f t="shared" si="12"/>
        <v>0</v>
      </c>
      <c r="I119" s="39">
        <f t="shared" si="12"/>
        <v>0</v>
      </c>
      <c r="J119" s="39">
        <f t="shared" si="13"/>
        <v>0</v>
      </c>
      <c r="K119" s="28">
        <v>0</v>
      </c>
      <c r="L119" s="30"/>
    </row>
    <row r="120" spans="1:12" ht="13">
      <c r="A120" s="1" t="s">
        <v>20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39">
        <f t="shared" si="12"/>
        <v>0</v>
      </c>
      <c r="I120" s="39">
        <f t="shared" si="12"/>
        <v>0</v>
      </c>
      <c r="J120" s="39">
        <f t="shared" si="13"/>
        <v>0</v>
      </c>
      <c r="K120" s="28">
        <v>0</v>
      </c>
      <c r="L120" s="30"/>
    </row>
    <row r="121" spans="1:12" ht="13">
      <c r="A121" s="35" t="s">
        <v>22</v>
      </c>
      <c r="B121" s="30"/>
      <c r="C121" s="91">
        <v>9522.2000000000007</v>
      </c>
      <c r="D121" s="30"/>
      <c r="E121" s="92">
        <v>9671</v>
      </c>
      <c r="F121" s="30"/>
      <c r="G121" s="83">
        <v>19082</v>
      </c>
      <c r="H121" s="99">
        <v>0</v>
      </c>
      <c r="I121" s="39">
        <f t="shared" si="12"/>
        <v>38275.199999999997</v>
      </c>
      <c r="J121" s="39">
        <f t="shared" si="13"/>
        <v>38275.199999999997</v>
      </c>
      <c r="K121" s="28">
        <v>0</v>
      </c>
      <c r="L121" s="30"/>
    </row>
    <row r="122" spans="1:12" ht="13">
      <c r="A122" s="35" t="s">
        <v>20</v>
      </c>
      <c r="B122" s="86">
        <v>779264.5</v>
      </c>
      <c r="C122" s="87">
        <v>194745.1</v>
      </c>
      <c r="D122" s="88">
        <v>686602.4</v>
      </c>
      <c r="E122" s="89">
        <v>170301.8</v>
      </c>
      <c r="F122" s="83">
        <v>757225.3</v>
      </c>
      <c r="G122" s="83">
        <v>244059</v>
      </c>
      <c r="H122" s="39">
        <f t="shared" ref="H122" si="14">B122+D122+F122</f>
        <v>2223092.2000000002</v>
      </c>
      <c r="I122" s="39">
        <f t="shared" ref="I122" si="15">C122+E122+G122</f>
        <v>609105.9</v>
      </c>
      <c r="J122" s="39">
        <f t="shared" ref="J122" si="16">H122+I122</f>
        <v>2832198.1</v>
      </c>
      <c r="K122" s="28">
        <v>1063000.2</v>
      </c>
      <c r="L122" s="30">
        <f t="shared" ref="L122:L140" si="17">(J122-K122)/K122*100</f>
        <v>166.4343901346397</v>
      </c>
    </row>
    <row r="123" spans="1:12" ht="13">
      <c r="A123" s="35" t="s">
        <v>23</v>
      </c>
      <c r="B123" s="30"/>
      <c r="C123" s="30"/>
      <c r="D123" s="37">
        <v>0</v>
      </c>
      <c r="E123" s="37">
        <v>0</v>
      </c>
      <c r="F123" s="37">
        <v>0</v>
      </c>
      <c r="G123" s="37">
        <v>0</v>
      </c>
      <c r="H123" s="39">
        <f t="shared" si="12"/>
        <v>0</v>
      </c>
      <c r="I123" s="39">
        <f t="shared" si="12"/>
        <v>0</v>
      </c>
      <c r="J123" s="39">
        <f t="shared" si="13"/>
        <v>0</v>
      </c>
      <c r="K123" s="28">
        <v>0</v>
      </c>
      <c r="L123" s="30"/>
    </row>
    <row r="124" spans="1:12" ht="13">
      <c r="A124" s="35" t="s">
        <v>10</v>
      </c>
      <c r="B124" s="37">
        <v>0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9">
        <f t="shared" si="12"/>
        <v>0</v>
      </c>
      <c r="I124" s="39">
        <f t="shared" si="12"/>
        <v>0</v>
      </c>
      <c r="J124" s="39">
        <f t="shared" si="13"/>
        <v>0</v>
      </c>
      <c r="K124" s="28">
        <v>0</v>
      </c>
      <c r="L124" s="30"/>
    </row>
    <row r="125" spans="1:12" ht="13">
      <c r="A125" s="35" t="s">
        <v>24</v>
      </c>
      <c r="B125" s="37">
        <v>0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9">
        <f t="shared" si="12"/>
        <v>0</v>
      </c>
      <c r="I125" s="39">
        <f t="shared" si="12"/>
        <v>0</v>
      </c>
      <c r="J125" s="39">
        <f t="shared" si="13"/>
        <v>0</v>
      </c>
      <c r="K125" s="28">
        <v>0</v>
      </c>
      <c r="L125" s="30"/>
    </row>
    <row r="126" spans="1:12" ht="13">
      <c r="A126" s="1" t="s">
        <v>25</v>
      </c>
      <c r="B126" s="11"/>
      <c r="C126" s="11"/>
      <c r="D126" s="11">
        <v>0</v>
      </c>
      <c r="E126" s="11">
        <v>0</v>
      </c>
      <c r="F126" s="11">
        <v>0</v>
      </c>
      <c r="G126" s="11">
        <v>0</v>
      </c>
      <c r="H126" s="39">
        <f>B126+D126+F126</f>
        <v>0</v>
      </c>
      <c r="I126" s="39">
        <f>C126+E126+G126</f>
        <v>0</v>
      </c>
      <c r="J126" s="39">
        <f t="shared" si="13"/>
        <v>0</v>
      </c>
      <c r="K126" s="28">
        <v>0</v>
      </c>
      <c r="L126" s="30"/>
    </row>
    <row r="127" spans="1:12" ht="14.5">
      <c r="A127" s="1" t="s">
        <v>26</v>
      </c>
      <c r="B127" s="83">
        <v>1886085</v>
      </c>
      <c r="C127" s="83">
        <v>4951216.01</v>
      </c>
      <c r="D127" s="84">
        <v>1841082.54</v>
      </c>
      <c r="E127" s="85">
        <v>3463335.27</v>
      </c>
      <c r="F127" s="83">
        <v>1927902</v>
      </c>
      <c r="G127" s="83">
        <v>4720830.67</v>
      </c>
      <c r="H127" s="39">
        <f t="shared" si="12"/>
        <v>5655069.54</v>
      </c>
      <c r="I127" s="39">
        <f t="shared" si="12"/>
        <v>13135381.949999999</v>
      </c>
      <c r="J127" s="39">
        <f t="shared" si="13"/>
        <v>18790451.489999998</v>
      </c>
      <c r="K127" s="28">
        <v>37443069.789999999</v>
      </c>
      <c r="L127" s="30">
        <f t="shared" si="17"/>
        <v>-49.815942989219323</v>
      </c>
    </row>
    <row r="128" spans="1:12" ht="13">
      <c r="A128" s="1" t="s">
        <v>27</v>
      </c>
      <c r="B128" s="11"/>
      <c r="C128" s="11"/>
      <c r="D128" s="11"/>
      <c r="E128" s="11"/>
      <c r="F128" s="11"/>
      <c r="G128" s="11"/>
      <c r="H128" s="39"/>
      <c r="I128" s="39"/>
      <c r="J128" s="39">
        <f t="shared" si="13"/>
        <v>0</v>
      </c>
      <c r="K128" s="28">
        <v>0</v>
      </c>
      <c r="L128" s="30"/>
    </row>
    <row r="129" spans="1:13" ht="14">
      <c r="A129" s="1" t="s">
        <v>26</v>
      </c>
      <c r="B129" s="57">
        <v>459389</v>
      </c>
      <c r="C129" s="57">
        <v>7828</v>
      </c>
      <c r="D129" s="90">
        <v>9280</v>
      </c>
      <c r="E129" s="59">
        <v>465.16</v>
      </c>
      <c r="F129" s="83">
        <v>7708</v>
      </c>
      <c r="G129" s="83">
        <v>50008</v>
      </c>
      <c r="H129" s="39">
        <f>B129+D129+F129</f>
        <v>476377</v>
      </c>
      <c r="I129" s="39">
        <f>C129+E129+G129</f>
        <v>58301.16</v>
      </c>
      <c r="J129" s="39">
        <f t="shared" si="13"/>
        <v>534678.16</v>
      </c>
      <c r="K129" s="28">
        <v>2287479</v>
      </c>
      <c r="L129" s="30">
        <f t="shared" si="17"/>
        <v>-76.625876784005442</v>
      </c>
    </row>
    <row r="130" spans="1:13" ht="13">
      <c r="A130" s="1" t="s">
        <v>28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39">
        <f t="shared" si="12"/>
        <v>0</v>
      </c>
      <c r="I130" s="39">
        <f t="shared" si="12"/>
        <v>0</v>
      </c>
      <c r="J130" s="39">
        <f t="shared" si="13"/>
        <v>0</v>
      </c>
      <c r="K130" s="28">
        <v>0</v>
      </c>
      <c r="L130" s="30"/>
    </row>
    <row r="131" spans="1:13" ht="13">
      <c r="A131" s="1" t="s">
        <v>26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39">
        <f t="shared" si="12"/>
        <v>0</v>
      </c>
      <c r="I131" s="39">
        <f t="shared" si="12"/>
        <v>0</v>
      </c>
      <c r="J131" s="39">
        <f t="shared" si="13"/>
        <v>0</v>
      </c>
      <c r="K131" s="28">
        <v>0</v>
      </c>
      <c r="L131" s="30"/>
    </row>
    <row r="132" spans="1:13" ht="13">
      <c r="A132" s="1" t="s">
        <v>29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39">
        <f t="shared" si="12"/>
        <v>0</v>
      </c>
      <c r="I132" s="39">
        <f t="shared" si="12"/>
        <v>0</v>
      </c>
      <c r="J132" s="39">
        <f t="shared" si="13"/>
        <v>0</v>
      </c>
      <c r="K132" s="28">
        <v>0</v>
      </c>
      <c r="L132" s="30"/>
    </row>
    <row r="133" spans="1:13" ht="13">
      <c r="A133" s="1" t="s">
        <v>26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39">
        <f t="shared" si="12"/>
        <v>0</v>
      </c>
      <c r="I133" s="39">
        <f t="shared" si="12"/>
        <v>0</v>
      </c>
      <c r="J133" s="39">
        <f t="shared" si="13"/>
        <v>0</v>
      </c>
      <c r="K133" s="28">
        <v>0</v>
      </c>
      <c r="L133" s="30"/>
    </row>
    <row r="134" spans="1:13" ht="13">
      <c r="A134" s="1" t="s">
        <v>30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39">
        <f t="shared" si="12"/>
        <v>0</v>
      </c>
      <c r="I134" s="39">
        <f t="shared" si="12"/>
        <v>0</v>
      </c>
      <c r="J134" s="39">
        <f t="shared" si="13"/>
        <v>0</v>
      </c>
      <c r="K134" s="28">
        <v>0</v>
      </c>
      <c r="L134" s="30"/>
    </row>
    <row r="135" spans="1:13" ht="13">
      <c r="A135" s="1" t="s">
        <v>26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39">
        <f t="shared" si="12"/>
        <v>0</v>
      </c>
      <c r="I135" s="39">
        <f t="shared" si="12"/>
        <v>0</v>
      </c>
      <c r="J135" s="39">
        <f t="shared" si="13"/>
        <v>0</v>
      </c>
      <c r="K135" s="28">
        <v>0</v>
      </c>
      <c r="L135" s="30"/>
    </row>
    <row r="136" spans="1:13" ht="13">
      <c r="A136" s="1" t="s">
        <v>31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39">
        <f t="shared" si="12"/>
        <v>0</v>
      </c>
      <c r="I136" s="39">
        <f t="shared" si="12"/>
        <v>0</v>
      </c>
      <c r="J136" s="39">
        <f t="shared" si="13"/>
        <v>0</v>
      </c>
      <c r="K136" s="28">
        <v>0</v>
      </c>
      <c r="L136" s="30"/>
    </row>
    <row r="137" spans="1:13" ht="13">
      <c r="A137" s="1" t="s">
        <v>32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39">
        <f t="shared" si="12"/>
        <v>0</v>
      </c>
      <c r="I137" s="39">
        <f t="shared" si="12"/>
        <v>0</v>
      </c>
      <c r="J137" s="39">
        <f t="shared" si="13"/>
        <v>0</v>
      </c>
      <c r="K137" s="28">
        <v>0</v>
      </c>
      <c r="L137" s="30"/>
    </row>
    <row r="138" spans="1:13" ht="13">
      <c r="A138" s="1" t="s">
        <v>33</v>
      </c>
      <c r="B138" s="4">
        <f t="shared" ref="B138:G138" si="18">B137+B136+B134+B132+B130+B128+B126+B125+B123+B121+B119+B117+B116+B114+B113+B111+B109+B108+B107+B105</f>
        <v>0</v>
      </c>
      <c r="C138" s="4">
        <f t="shared" si="18"/>
        <v>9522.2000000000007</v>
      </c>
      <c r="D138" s="4">
        <f t="shared" si="18"/>
        <v>0</v>
      </c>
      <c r="E138" s="4">
        <f t="shared" si="18"/>
        <v>9671</v>
      </c>
      <c r="F138" s="4">
        <f t="shared" si="18"/>
        <v>0</v>
      </c>
      <c r="G138" s="4">
        <f t="shared" si="18"/>
        <v>19082</v>
      </c>
      <c r="H138" s="39">
        <f t="shared" si="12"/>
        <v>0</v>
      </c>
      <c r="I138" s="39">
        <f>C138+E138+G138</f>
        <v>38275.199999999997</v>
      </c>
      <c r="J138" s="39">
        <f>H138+I138</f>
        <v>38275.199999999997</v>
      </c>
      <c r="K138" s="28">
        <v>0</v>
      </c>
      <c r="L138" s="30"/>
    </row>
    <row r="139" spans="1:13" ht="13">
      <c r="A139" s="1" t="s">
        <v>34</v>
      </c>
      <c r="B139" s="4">
        <f>B135+B133+B131+B129+B127+B124+B122+B120+B118+B115+B110+B106+B112</f>
        <v>3137362.5</v>
      </c>
      <c r="C139" s="4">
        <f>C135+C133+C131+C129+C127+C124+C122+C120+C118+C115+C110+C106+C112</f>
        <v>5445530.3599999994</v>
      </c>
      <c r="D139" s="4">
        <f t="shared" ref="D139:G139" si="19">D135+D133+D131+D129+D127+D124+D122+D120+D118+D115+D110+D106+D112</f>
        <v>2547925.94</v>
      </c>
      <c r="E139" s="4">
        <f t="shared" si="19"/>
        <v>3864458.23</v>
      </c>
      <c r="F139" s="4">
        <f t="shared" si="19"/>
        <v>2698474.3</v>
      </c>
      <c r="G139" s="4">
        <f t="shared" si="19"/>
        <v>5291264.67</v>
      </c>
      <c r="H139" s="39">
        <f t="shared" si="12"/>
        <v>8383762.7399999993</v>
      </c>
      <c r="I139" s="39">
        <f t="shared" si="12"/>
        <v>14601253.26</v>
      </c>
      <c r="J139" s="39">
        <f>H139+I139</f>
        <v>22985016</v>
      </c>
      <c r="K139" s="28">
        <v>41457572.670000002</v>
      </c>
      <c r="L139" s="30">
        <f t="shared" si="17"/>
        <v>-44.557738141208937</v>
      </c>
    </row>
    <row r="140" spans="1:13" ht="13">
      <c r="A140" s="1" t="s">
        <v>35</v>
      </c>
      <c r="B140" s="4">
        <f t="shared" ref="B140" si="20">B139+B138</f>
        <v>3137362.5</v>
      </c>
      <c r="C140" s="4">
        <f t="shared" ref="C140:H140" si="21">C139+C138</f>
        <v>5455052.5599999996</v>
      </c>
      <c r="D140" s="4">
        <f t="shared" si="21"/>
        <v>2547925.94</v>
      </c>
      <c r="E140" s="4">
        <f t="shared" si="21"/>
        <v>3874129.23</v>
      </c>
      <c r="F140" s="4">
        <f t="shared" si="21"/>
        <v>2698474.3</v>
      </c>
      <c r="G140" s="4">
        <f t="shared" si="21"/>
        <v>5310346.67</v>
      </c>
      <c r="H140" s="39">
        <f t="shared" si="21"/>
        <v>8383762.7399999993</v>
      </c>
      <c r="I140" s="39">
        <f t="shared" ref="I140" si="22">I139+I138</f>
        <v>14639528.459999999</v>
      </c>
      <c r="J140" s="39">
        <f>J139+J138</f>
        <v>23023291.199999999</v>
      </c>
      <c r="K140" s="28">
        <v>41457572.670000002</v>
      </c>
      <c r="L140" s="30">
        <f t="shared" si="17"/>
        <v>-44.465414356831431</v>
      </c>
    </row>
    <row r="141" spans="1:13" ht="13">
      <c r="A141" s="5" t="s">
        <v>36</v>
      </c>
      <c r="B141" s="6"/>
      <c r="C141" s="6"/>
      <c r="D141" s="13"/>
      <c r="E141" s="13"/>
      <c r="F141" s="13"/>
      <c r="G141" s="13"/>
      <c r="H141" s="95"/>
      <c r="I141" s="95"/>
      <c r="J141" s="95"/>
    </row>
    <row r="142" spans="1:13" ht="13">
      <c r="A142" s="14"/>
      <c r="B142" s="13"/>
      <c r="C142" s="13"/>
      <c r="D142" s="13"/>
      <c r="E142" s="13"/>
      <c r="F142" s="13"/>
      <c r="G142" s="13"/>
      <c r="H142" s="95"/>
      <c r="I142" s="95"/>
      <c r="J142" s="95"/>
      <c r="M142" s="93"/>
    </row>
    <row r="143" spans="1:13" ht="13">
      <c r="A143" s="14"/>
      <c r="B143" s="13"/>
      <c r="C143" s="13"/>
      <c r="D143" s="13"/>
      <c r="E143" s="13"/>
      <c r="F143" s="13"/>
      <c r="G143" s="13"/>
      <c r="H143" s="95"/>
      <c r="I143" s="95"/>
      <c r="J143" s="95"/>
    </row>
    <row r="144" spans="1:13" ht="13">
      <c r="A144" s="14"/>
      <c r="B144" s="13"/>
      <c r="C144" s="13"/>
      <c r="D144" s="13"/>
      <c r="E144" s="13"/>
      <c r="F144" s="13"/>
      <c r="G144" s="13"/>
      <c r="H144" s="95"/>
      <c r="I144" s="95"/>
      <c r="J144" s="95"/>
    </row>
    <row r="145" spans="1:12" ht="13">
      <c r="B145" s="13"/>
      <c r="C145" s="13"/>
      <c r="D145" s="13"/>
      <c r="E145" s="13"/>
      <c r="F145" s="13"/>
      <c r="G145" s="13"/>
      <c r="H145" s="95"/>
      <c r="I145" s="95"/>
      <c r="J145" s="95"/>
    </row>
    <row r="146" spans="1:12" ht="13">
      <c r="A146" s="8"/>
      <c r="B146" s="13"/>
      <c r="C146" s="13"/>
      <c r="D146" s="13"/>
      <c r="E146" s="13"/>
      <c r="F146" s="13"/>
      <c r="G146" s="13"/>
      <c r="H146" s="95"/>
      <c r="I146" s="95"/>
      <c r="J146" s="95"/>
    </row>
    <row r="147" spans="1:12" ht="13">
      <c r="A147" s="8"/>
      <c r="B147" s="13"/>
      <c r="C147" s="13"/>
      <c r="D147" s="13"/>
      <c r="E147" s="13"/>
      <c r="F147" s="13"/>
      <c r="G147" s="13"/>
      <c r="H147" s="95"/>
      <c r="I147" s="95"/>
      <c r="J147" s="95"/>
    </row>
    <row r="148" spans="1:12" ht="13">
      <c r="A148" s="8"/>
      <c r="B148" s="13"/>
      <c r="C148" s="13"/>
      <c r="D148" s="13"/>
      <c r="E148" s="13"/>
      <c r="F148" s="13"/>
      <c r="G148" s="13"/>
      <c r="H148" s="95"/>
      <c r="I148" s="95"/>
      <c r="J148" s="95"/>
    </row>
    <row r="149" spans="1:12" ht="13">
      <c r="A149" s="8"/>
      <c r="B149" s="13"/>
      <c r="C149" s="13"/>
      <c r="D149" s="13"/>
      <c r="E149" s="13"/>
      <c r="F149" s="13"/>
      <c r="G149" s="13"/>
      <c r="H149" s="95"/>
      <c r="I149" s="95"/>
      <c r="J149" s="95"/>
    </row>
    <row r="150" spans="1:12" ht="13">
      <c r="A150" s="151" t="s">
        <v>0</v>
      </c>
      <c r="B150" s="151"/>
      <c r="C150" s="151"/>
      <c r="D150" s="151"/>
      <c r="E150" s="151"/>
      <c r="F150" s="151"/>
      <c r="G150" s="151"/>
      <c r="H150" s="151"/>
      <c r="I150" s="151"/>
      <c r="J150" s="151"/>
    </row>
    <row r="151" spans="1:12" ht="13.5" thickBot="1">
      <c r="A151" s="151" t="s">
        <v>56</v>
      </c>
      <c r="B151" s="151"/>
      <c r="C151" s="151"/>
      <c r="D151" s="151"/>
      <c r="E151" s="151"/>
      <c r="F151" s="151"/>
      <c r="G151" s="151"/>
      <c r="H151" s="151"/>
      <c r="I151" s="151"/>
      <c r="J151" s="151"/>
    </row>
    <row r="152" spans="1:12" ht="26">
      <c r="A152" s="15" t="s">
        <v>1</v>
      </c>
      <c r="B152" s="152" t="s">
        <v>2</v>
      </c>
      <c r="C152" s="153"/>
      <c r="D152" s="153" t="s">
        <v>3</v>
      </c>
      <c r="E152" s="153"/>
      <c r="F152" s="153" t="s">
        <v>4</v>
      </c>
      <c r="G152" s="153"/>
      <c r="H152" s="154" t="s">
        <v>5</v>
      </c>
      <c r="I152" s="154"/>
      <c r="J152" s="94" t="s">
        <v>6</v>
      </c>
      <c r="K152" s="29" t="s">
        <v>57</v>
      </c>
      <c r="L152" s="26" t="s">
        <v>58</v>
      </c>
    </row>
    <row r="153" spans="1:12" ht="13.5" thickBot="1">
      <c r="A153" s="17"/>
      <c r="B153" s="18" t="s">
        <v>37</v>
      </c>
      <c r="C153" s="19" t="s">
        <v>38</v>
      </c>
      <c r="D153" s="19" t="s">
        <v>37</v>
      </c>
      <c r="E153" s="19" t="s">
        <v>38</v>
      </c>
      <c r="F153" s="19" t="s">
        <v>37</v>
      </c>
      <c r="G153" s="19" t="s">
        <v>38</v>
      </c>
      <c r="H153" s="97" t="s">
        <v>37</v>
      </c>
      <c r="I153" s="97" t="s">
        <v>38</v>
      </c>
      <c r="J153" s="94" t="s">
        <v>5</v>
      </c>
      <c r="K153" s="28"/>
      <c r="L153" s="25"/>
    </row>
    <row r="154" spans="1:12" ht="14.5">
      <c r="A154" s="3" t="s">
        <v>9</v>
      </c>
      <c r="B154" s="44"/>
      <c r="C154" s="44"/>
      <c r="D154" s="44"/>
      <c r="E154" s="44"/>
      <c r="F154" s="44"/>
      <c r="G154" s="44"/>
      <c r="H154" s="100"/>
      <c r="I154" s="100"/>
      <c r="J154" s="100"/>
      <c r="K154" s="28"/>
      <c r="L154" s="25"/>
    </row>
    <row r="155" spans="1:12" ht="14.5">
      <c r="A155" s="1" t="s">
        <v>10</v>
      </c>
      <c r="B155" s="44"/>
      <c r="C155" s="44"/>
      <c r="D155" s="85">
        <v>439</v>
      </c>
      <c r="E155" s="85">
        <v>4034</v>
      </c>
      <c r="F155" s="44"/>
      <c r="G155" s="44"/>
      <c r="H155" s="100">
        <f>B155+D155+F155</f>
        <v>439</v>
      </c>
      <c r="I155" s="100">
        <f>C155+E155+G155</f>
        <v>4034</v>
      </c>
      <c r="J155" s="100">
        <f>H155+I155</f>
        <v>4473</v>
      </c>
      <c r="K155" s="28">
        <v>326643</v>
      </c>
      <c r="L155" s="25">
        <f>(J155-K155)/K155*100</f>
        <v>-98.630615075173807</v>
      </c>
    </row>
    <row r="156" spans="1:12" ht="13">
      <c r="A156" s="1" t="s">
        <v>11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00">
        <f t="shared" ref="H156:I186" si="23">B156+D156+F156</f>
        <v>0</v>
      </c>
      <c r="I156" s="100">
        <f t="shared" si="23"/>
        <v>0</v>
      </c>
      <c r="J156" s="100">
        <f t="shared" ref="J156:J186" si="24">H156+I156</f>
        <v>0</v>
      </c>
      <c r="K156" s="28">
        <v>0</v>
      </c>
      <c r="L156" s="25"/>
    </row>
    <row r="157" spans="1:12" ht="13">
      <c r="A157" s="1" t="s">
        <v>12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00">
        <f t="shared" si="23"/>
        <v>0</v>
      </c>
      <c r="I157" s="100">
        <f t="shared" si="23"/>
        <v>0</v>
      </c>
      <c r="J157" s="100">
        <f t="shared" si="24"/>
        <v>0</v>
      </c>
      <c r="K157" s="28">
        <v>0</v>
      </c>
      <c r="L157" s="25"/>
    </row>
    <row r="158" spans="1:12" ht="13">
      <c r="A158" s="1" t="s">
        <v>13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00">
        <f t="shared" si="23"/>
        <v>0</v>
      </c>
      <c r="I158" s="100">
        <f t="shared" si="23"/>
        <v>0</v>
      </c>
      <c r="J158" s="100">
        <f t="shared" si="24"/>
        <v>0</v>
      </c>
      <c r="K158" s="28">
        <v>0</v>
      </c>
      <c r="L158" s="25"/>
    </row>
    <row r="159" spans="1:12" ht="13">
      <c r="A159" s="1" t="s">
        <v>14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00">
        <f t="shared" si="23"/>
        <v>0</v>
      </c>
      <c r="I159" s="100">
        <f t="shared" si="23"/>
        <v>0</v>
      </c>
      <c r="J159" s="100">
        <f t="shared" si="24"/>
        <v>0</v>
      </c>
      <c r="K159" s="28">
        <v>0</v>
      </c>
      <c r="L159" s="25"/>
    </row>
    <row r="160" spans="1:12" ht="13">
      <c r="A160" s="1" t="s">
        <v>15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00">
        <f t="shared" si="23"/>
        <v>0</v>
      </c>
      <c r="I160" s="100">
        <f t="shared" si="23"/>
        <v>0</v>
      </c>
      <c r="J160" s="100">
        <f t="shared" si="24"/>
        <v>0</v>
      </c>
      <c r="K160" s="28">
        <v>0</v>
      </c>
      <c r="L160" s="25"/>
    </row>
    <row r="161" spans="1:12" ht="13">
      <c r="A161" s="1"/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00">
        <f t="shared" si="23"/>
        <v>0</v>
      </c>
      <c r="I161" s="100">
        <f t="shared" si="23"/>
        <v>0</v>
      </c>
      <c r="J161" s="100">
        <f t="shared" si="24"/>
        <v>0</v>
      </c>
      <c r="K161" s="28">
        <v>0</v>
      </c>
      <c r="L161" s="25"/>
    </row>
    <row r="162" spans="1:12" ht="13">
      <c r="A162" s="1" t="s">
        <v>16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00">
        <f t="shared" si="23"/>
        <v>0</v>
      </c>
      <c r="I162" s="100">
        <f t="shared" si="23"/>
        <v>0</v>
      </c>
      <c r="J162" s="100">
        <f t="shared" si="24"/>
        <v>0</v>
      </c>
      <c r="K162" s="28">
        <v>0</v>
      </c>
      <c r="L162" s="25"/>
    </row>
    <row r="163" spans="1:12" ht="13">
      <c r="A163" s="1" t="s">
        <v>17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00">
        <f t="shared" si="23"/>
        <v>0</v>
      </c>
      <c r="I163" s="100">
        <f t="shared" si="23"/>
        <v>0</v>
      </c>
      <c r="J163" s="100">
        <f t="shared" si="24"/>
        <v>0</v>
      </c>
      <c r="K163" s="28">
        <v>0</v>
      </c>
      <c r="L163" s="25"/>
    </row>
    <row r="164" spans="1:12" ht="13">
      <c r="A164" s="1" t="s">
        <v>10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00">
        <f t="shared" si="23"/>
        <v>0</v>
      </c>
      <c r="I164" s="100">
        <f t="shared" si="23"/>
        <v>0</v>
      </c>
      <c r="J164" s="100">
        <f t="shared" si="24"/>
        <v>0</v>
      </c>
      <c r="K164" s="28">
        <v>0</v>
      </c>
      <c r="L164" s="25"/>
    </row>
    <row r="165" spans="1:12" ht="13">
      <c r="A165" s="1" t="s">
        <v>18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00">
        <f t="shared" si="23"/>
        <v>0</v>
      </c>
      <c r="I165" s="100">
        <f t="shared" si="23"/>
        <v>0</v>
      </c>
      <c r="J165" s="100">
        <f t="shared" si="24"/>
        <v>0</v>
      </c>
      <c r="K165" s="28">
        <v>0</v>
      </c>
      <c r="L165" s="25"/>
    </row>
    <row r="166" spans="1:12" ht="13">
      <c r="A166" s="1" t="s">
        <v>19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00">
        <f t="shared" si="23"/>
        <v>0</v>
      </c>
      <c r="I166" s="100">
        <f t="shared" si="23"/>
        <v>0</v>
      </c>
      <c r="J166" s="100">
        <f t="shared" si="24"/>
        <v>0</v>
      </c>
      <c r="K166" s="28">
        <v>0</v>
      </c>
      <c r="L166" s="25"/>
    </row>
    <row r="167" spans="1:12" ht="13">
      <c r="A167" s="1" t="s">
        <v>20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00">
        <f t="shared" si="23"/>
        <v>0</v>
      </c>
      <c r="I167" s="100">
        <f t="shared" si="23"/>
        <v>0</v>
      </c>
      <c r="J167" s="100">
        <f t="shared" si="24"/>
        <v>0</v>
      </c>
      <c r="K167" s="28">
        <v>0</v>
      </c>
      <c r="L167" s="25"/>
    </row>
    <row r="168" spans="1:12" ht="13">
      <c r="A168" s="1" t="s">
        <v>21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00">
        <f t="shared" si="23"/>
        <v>0</v>
      </c>
      <c r="I168" s="100">
        <f t="shared" si="23"/>
        <v>0</v>
      </c>
      <c r="J168" s="100">
        <f t="shared" si="24"/>
        <v>0</v>
      </c>
      <c r="K168" s="28">
        <v>0</v>
      </c>
      <c r="L168" s="25"/>
    </row>
    <row r="169" spans="1:12" ht="13">
      <c r="A169" s="1" t="s">
        <v>20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00">
        <f t="shared" si="23"/>
        <v>0</v>
      </c>
      <c r="I169" s="100">
        <f t="shared" si="23"/>
        <v>0</v>
      </c>
      <c r="J169" s="100">
        <f t="shared" si="24"/>
        <v>0</v>
      </c>
      <c r="K169" s="28">
        <v>0</v>
      </c>
      <c r="L169" s="25"/>
    </row>
    <row r="170" spans="1:12" ht="14.5">
      <c r="A170" s="1" t="s">
        <v>22</v>
      </c>
      <c r="B170" s="12"/>
      <c r="C170" s="12"/>
      <c r="D170" s="12"/>
      <c r="E170" s="12"/>
      <c r="F170" s="12"/>
      <c r="G170" s="12">
        <v>0</v>
      </c>
      <c r="H170" s="100">
        <f t="shared" si="23"/>
        <v>0</v>
      </c>
      <c r="I170" s="100">
        <f t="shared" si="23"/>
        <v>0</v>
      </c>
      <c r="J170" s="100">
        <f t="shared" si="24"/>
        <v>0</v>
      </c>
      <c r="K170" s="28">
        <v>0</v>
      </c>
      <c r="L170" s="25"/>
    </row>
    <row r="171" spans="1:12" ht="14.5">
      <c r="A171" s="1" t="s">
        <v>20</v>
      </c>
      <c r="B171" s="12"/>
      <c r="C171" s="12"/>
      <c r="D171" s="12"/>
      <c r="E171" s="12"/>
      <c r="F171" s="12"/>
      <c r="G171" s="12">
        <v>0</v>
      </c>
      <c r="H171" s="100">
        <f t="shared" si="23"/>
        <v>0</v>
      </c>
      <c r="I171" s="100">
        <f t="shared" si="23"/>
        <v>0</v>
      </c>
      <c r="J171" s="100">
        <f t="shared" si="24"/>
        <v>0</v>
      </c>
      <c r="K171" s="28">
        <v>0</v>
      </c>
      <c r="L171" s="25"/>
    </row>
    <row r="172" spans="1:12" ht="13">
      <c r="A172" s="1" t="s">
        <v>23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00">
        <f t="shared" si="23"/>
        <v>0</v>
      </c>
      <c r="I172" s="100">
        <f t="shared" si="23"/>
        <v>0</v>
      </c>
      <c r="J172" s="100">
        <f t="shared" si="24"/>
        <v>0</v>
      </c>
      <c r="K172" s="28">
        <v>0</v>
      </c>
      <c r="L172" s="25"/>
    </row>
    <row r="173" spans="1:12" ht="13">
      <c r="A173" s="1" t="s">
        <v>10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00">
        <f t="shared" si="23"/>
        <v>0</v>
      </c>
      <c r="I173" s="100">
        <f t="shared" si="23"/>
        <v>0</v>
      </c>
      <c r="J173" s="100">
        <f t="shared" si="24"/>
        <v>0</v>
      </c>
      <c r="K173" s="28">
        <v>0</v>
      </c>
      <c r="L173" s="25"/>
    </row>
    <row r="174" spans="1:12" ht="13">
      <c r="A174" s="1" t="s">
        <v>24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00">
        <f t="shared" si="23"/>
        <v>0</v>
      </c>
      <c r="I174" s="100">
        <f t="shared" si="23"/>
        <v>0</v>
      </c>
      <c r="J174" s="100">
        <f t="shared" si="24"/>
        <v>0</v>
      </c>
      <c r="K174" s="28">
        <v>0</v>
      </c>
      <c r="L174" s="25"/>
    </row>
    <row r="175" spans="1:12" ht="13">
      <c r="A175" s="1" t="s">
        <v>25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00">
        <f t="shared" si="23"/>
        <v>0</v>
      </c>
      <c r="I175" s="100">
        <f t="shared" si="23"/>
        <v>0</v>
      </c>
      <c r="J175" s="100">
        <f t="shared" si="24"/>
        <v>0</v>
      </c>
      <c r="K175" s="28">
        <v>0</v>
      </c>
      <c r="L175" s="25"/>
    </row>
    <row r="176" spans="1:12" ht="13">
      <c r="A176" s="1" t="s">
        <v>26</v>
      </c>
      <c r="B176" s="83">
        <v>458733</v>
      </c>
      <c r="C176" s="83">
        <v>2902373</v>
      </c>
      <c r="D176" s="102">
        <v>367194</v>
      </c>
      <c r="E176" s="102">
        <v>1992925</v>
      </c>
      <c r="F176" s="83">
        <v>36407.050000000003</v>
      </c>
      <c r="G176" s="83">
        <v>2551007.0499999998</v>
      </c>
      <c r="H176" s="100">
        <f t="shared" si="23"/>
        <v>862334.05</v>
      </c>
      <c r="I176" s="100">
        <f t="shared" si="23"/>
        <v>7446305.0499999998</v>
      </c>
      <c r="J176" s="100">
        <f t="shared" si="24"/>
        <v>8308639.0999999996</v>
      </c>
      <c r="K176" s="28">
        <v>6139567.9299999997</v>
      </c>
      <c r="L176" s="46">
        <f>(J176-K176)/K176*100</f>
        <v>35.329378137526369</v>
      </c>
    </row>
    <row r="177" spans="1:12" ht="13">
      <c r="A177" s="1" t="s">
        <v>27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00">
        <f t="shared" si="23"/>
        <v>0</v>
      </c>
      <c r="I177" s="100">
        <f t="shared" si="23"/>
        <v>0</v>
      </c>
      <c r="J177" s="100">
        <f t="shared" si="24"/>
        <v>0</v>
      </c>
      <c r="K177" s="28">
        <v>0</v>
      </c>
      <c r="L177" s="25"/>
    </row>
    <row r="178" spans="1:12" ht="13">
      <c r="A178" s="1" t="s">
        <v>26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00">
        <f t="shared" si="23"/>
        <v>0</v>
      </c>
      <c r="I178" s="100">
        <f t="shared" si="23"/>
        <v>0</v>
      </c>
      <c r="J178" s="100">
        <f t="shared" si="24"/>
        <v>0</v>
      </c>
      <c r="K178" s="28">
        <v>0</v>
      </c>
      <c r="L178" s="25"/>
    </row>
    <row r="179" spans="1:12" ht="13">
      <c r="A179" s="1" t="s">
        <v>28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00">
        <f t="shared" si="23"/>
        <v>0</v>
      </c>
      <c r="I179" s="100">
        <f t="shared" si="23"/>
        <v>0</v>
      </c>
      <c r="J179" s="100">
        <f t="shared" si="24"/>
        <v>0</v>
      </c>
      <c r="K179" s="28">
        <v>0</v>
      </c>
      <c r="L179" s="25"/>
    </row>
    <row r="180" spans="1:12" ht="13">
      <c r="A180" s="1" t="s">
        <v>26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00">
        <f t="shared" si="23"/>
        <v>0</v>
      </c>
      <c r="I180" s="100">
        <f t="shared" si="23"/>
        <v>0</v>
      </c>
      <c r="J180" s="100">
        <f t="shared" si="24"/>
        <v>0</v>
      </c>
      <c r="K180" s="28">
        <v>0</v>
      </c>
      <c r="L180" s="25"/>
    </row>
    <row r="181" spans="1:12" ht="13">
      <c r="A181" s="1" t="s">
        <v>29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00">
        <f t="shared" si="23"/>
        <v>0</v>
      </c>
      <c r="I181" s="100">
        <f t="shared" si="23"/>
        <v>0</v>
      </c>
      <c r="J181" s="100">
        <f t="shared" si="24"/>
        <v>0</v>
      </c>
      <c r="K181" s="28">
        <v>0</v>
      </c>
      <c r="L181" s="25"/>
    </row>
    <row r="182" spans="1:12" ht="13">
      <c r="A182" s="1" t="s">
        <v>26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00">
        <f t="shared" si="23"/>
        <v>0</v>
      </c>
      <c r="I182" s="100">
        <f t="shared" si="23"/>
        <v>0</v>
      </c>
      <c r="J182" s="100">
        <f t="shared" si="24"/>
        <v>0</v>
      </c>
      <c r="K182" s="28">
        <v>0</v>
      </c>
      <c r="L182" s="25"/>
    </row>
    <row r="183" spans="1:12" ht="13">
      <c r="A183" s="1" t="s">
        <v>30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00">
        <f t="shared" si="23"/>
        <v>0</v>
      </c>
      <c r="I183" s="100">
        <f t="shared" si="23"/>
        <v>0</v>
      </c>
      <c r="J183" s="100">
        <f t="shared" si="24"/>
        <v>0</v>
      </c>
      <c r="K183" s="28">
        <v>0</v>
      </c>
      <c r="L183" s="25"/>
    </row>
    <row r="184" spans="1:12" ht="13">
      <c r="A184" s="1" t="s">
        <v>26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00">
        <f t="shared" si="23"/>
        <v>0</v>
      </c>
      <c r="I184" s="100">
        <f t="shared" si="23"/>
        <v>0</v>
      </c>
      <c r="J184" s="100">
        <f t="shared" si="24"/>
        <v>0</v>
      </c>
      <c r="K184" s="28">
        <v>0</v>
      </c>
      <c r="L184" s="25"/>
    </row>
    <row r="185" spans="1:12" ht="13">
      <c r="A185" s="1" t="s">
        <v>31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00">
        <f t="shared" si="23"/>
        <v>0</v>
      </c>
      <c r="I185" s="100">
        <f t="shared" si="23"/>
        <v>0</v>
      </c>
      <c r="J185" s="100">
        <f t="shared" si="24"/>
        <v>0</v>
      </c>
      <c r="K185" s="28">
        <v>0</v>
      </c>
      <c r="L185" s="25"/>
    </row>
    <row r="186" spans="1:12" ht="13">
      <c r="A186" s="1" t="s">
        <v>32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00">
        <f t="shared" si="23"/>
        <v>0</v>
      </c>
      <c r="I186" s="100">
        <f t="shared" si="23"/>
        <v>0</v>
      </c>
      <c r="J186" s="100">
        <f t="shared" si="24"/>
        <v>0</v>
      </c>
      <c r="K186" s="28">
        <v>0</v>
      </c>
      <c r="L186" s="25"/>
    </row>
    <row r="187" spans="1:12" ht="13">
      <c r="A187" s="1" t="s">
        <v>33</v>
      </c>
      <c r="B187" s="20">
        <f>B186+B185+B183+B181+B179+B177+B175+B174+B172+B170+B168+B166+B165+B163+B162+B160+B158+B157+B156+B154</f>
        <v>0</v>
      </c>
      <c r="C187" s="20">
        <f t="shared" ref="C187:J187" si="25">C186+C185+C183+C181+C179+C177+C175+C174+C172+C170+C168+C166+C165+C163+C162+C160+C158+C157+C156+C154</f>
        <v>0</v>
      </c>
      <c r="D187" s="20">
        <f t="shared" si="25"/>
        <v>0</v>
      </c>
      <c r="E187" s="20">
        <f t="shared" si="25"/>
        <v>0</v>
      </c>
      <c r="F187" s="20">
        <f t="shared" si="25"/>
        <v>0</v>
      </c>
      <c r="G187" s="20">
        <f t="shared" si="25"/>
        <v>0</v>
      </c>
      <c r="H187" s="100">
        <f t="shared" si="25"/>
        <v>0</v>
      </c>
      <c r="I187" s="100">
        <f t="shared" si="25"/>
        <v>0</v>
      </c>
      <c r="J187" s="100">
        <f t="shared" si="25"/>
        <v>0</v>
      </c>
      <c r="K187" s="28">
        <v>0</v>
      </c>
      <c r="L187" s="25"/>
    </row>
    <row r="188" spans="1:12" ht="13">
      <c r="A188" s="1" t="s">
        <v>34</v>
      </c>
      <c r="B188" s="20">
        <f>B184+B182+B180+B178+B176+B173+B171+B169+B167+B164+B159+B155</f>
        <v>458733</v>
      </c>
      <c r="C188" s="20">
        <f t="shared" ref="C188:J188" si="26">C184+C182+C180+C178+C176+C173+C171+C169+C167+C164+C159+C155</f>
        <v>2902373</v>
      </c>
      <c r="D188" s="20">
        <f t="shared" si="26"/>
        <v>367633</v>
      </c>
      <c r="E188" s="20">
        <f t="shared" si="26"/>
        <v>1996959</v>
      </c>
      <c r="F188" s="20">
        <f t="shared" si="26"/>
        <v>36407.050000000003</v>
      </c>
      <c r="G188" s="20">
        <f t="shared" si="26"/>
        <v>2551007.0499999998</v>
      </c>
      <c r="H188" s="100">
        <f t="shared" si="26"/>
        <v>862773.05</v>
      </c>
      <c r="I188" s="100">
        <f t="shared" si="26"/>
        <v>7450339.0499999998</v>
      </c>
      <c r="J188" s="100">
        <f t="shared" si="26"/>
        <v>8313112.0999999996</v>
      </c>
      <c r="K188" s="20">
        <v>6466210.9299999997</v>
      </c>
      <c r="L188" s="25">
        <f>(J188-K188)/K188*100</f>
        <v>28.562340294704864</v>
      </c>
    </row>
    <row r="189" spans="1:12" ht="13">
      <c r="A189" s="1" t="s">
        <v>35</v>
      </c>
      <c r="B189" s="20">
        <f>B187+B188</f>
        <v>458733</v>
      </c>
      <c r="C189" s="20">
        <f t="shared" ref="C189:J189" si="27">C187+C188</f>
        <v>2902373</v>
      </c>
      <c r="D189" s="20">
        <f t="shared" si="27"/>
        <v>367633</v>
      </c>
      <c r="E189" s="20">
        <f t="shared" si="27"/>
        <v>1996959</v>
      </c>
      <c r="F189" s="20">
        <f t="shared" si="27"/>
        <v>36407.050000000003</v>
      </c>
      <c r="G189" s="20">
        <f t="shared" si="27"/>
        <v>2551007.0499999998</v>
      </c>
      <c r="H189" s="100">
        <f t="shared" si="27"/>
        <v>862773.05</v>
      </c>
      <c r="I189" s="100">
        <f t="shared" si="27"/>
        <v>7450339.0499999998</v>
      </c>
      <c r="J189" s="100">
        <f t="shared" si="27"/>
        <v>8313112.0999999996</v>
      </c>
      <c r="K189" s="20">
        <v>6466210.9299999997</v>
      </c>
      <c r="L189" s="25">
        <f>(J189-K189)/K189*100</f>
        <v>28.562340294704864</v>
      </c>
    </row>
    <row r="190" spans="1:12" ht="13">
      <c r="A190" s="5" t="s">
        <v>36</v>
      </c>
      <c r="B190" s="6"/>
      <c r="C190" s="6"/>
    </row>
    <row r="199" spans="1:1">
      <c r="A199" t="s">
        <v>39</v>
      </c>
    </row>
  </sheetData>
  <mergeCells count="25">
    <mergeCell ref="D53:E53"/>
    <mergeCell ref="F53:G53"/>
    <mergeCell ref="H53:I53"/>
    <mergeCell ref="A1:J1"/>
    <mergeCell ref="A2:J2"/>
    <mergeCell ref="B3:C3"/>
    <mergeCell ref="D3:E3"/>
    <mergeCell ref="F3:G3"/>
    <mergeCell ref="H3:I3"/>
    <mergeCell ref="L4:L5"/>
    <mergeCell ref="A150:J150"/>
    <mergeCell ref="A151:J151"/>
    <mergeCell ref="B152:C152"/>
    <mergeCell ref="D152:E152"/>
    <mergeCell ref="F152:G152"/>
    <mergeCell ref="H152:I152"/>
    <mergeCell ref="A101:J101"/>
    <mergeCell ref="A102:J102"/>
    <mergeCell ref="B103:C103"/>
    <mergeCell ref="D103:E103"/>
    <mergeCell ref="F103:G103"/>
    <mergeCell ref="H103:I103"/>
    <mergeCell ref="A51:J51"/>
    <mergeCell ref="A52:J52"/>
    <mergeCell ref="B53:C53"/>
  </mergeCells>
  <pageMargins left="0.74803149606299213" right="0.74803149606299213" top="0.98425196850393704" bottom="0.98425196850393704" header="0.51181102362204722" footer="0.51181102362204722"/>
  <pageSetup scale="66" orientation="landscape" r:id="rId1"/>
  <headerFooter alignWithMargins="0"/>
  <rowBreaks count="3" manualBreakCount="3">
    <brk id="43" max="16383" man="1"/>
    <brk id="95" max="11" man="1"/>
    <brk id="147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1"/>
  <sheetViews>
    <sheetView zoomScale="81" workbookViewId="0">
      <selection activeCell="L3" sqref="L3:L4"/>
    </sheetView>
  </sheetViews>
  <sheetFormatPr defaultRowHeight="12.5"/>
  <cols>
    <col min="1" max="1" width="15" customWidth="1"/>
    <col min="2" max="2" width="13.81640625" customWidth="1"/>
    <col min="3" max="3" width="12.7265625" customWidth="1"/>
    <col min="4" max="4" width="13.54296875" customWidth="1"/>
    <col min="5" max="5" width="13.26953125" customWidth="1"/>
    <col min="6" max="6" width="15.81640625" customWidth="1"/>
    <col min="7" max="8" width="12.81640625" customWidth="1"/>
    <col min="9" max="9" width="13.453125" customWidth="1"/>
    <col min="10" max="10" width="14.453125" customWidth="1"/>
    <col min="11" max="11" width="13.453125" customWidth="1"/>
    <col min="12" max="12" width="11" bestFit="1" customWidth="1"/>
    <col min="13" max="13" width="12.81640625" bestFit="1" customWidth="1"/>
  </cols>
  <sheetData>
    <row r="1" spans="1:12" ht="12" customHeight="1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41"/>
      <c r="L1" s="41"/>
    </row>
    <row r="2" spans="1:12" ht="12" customHeight="1">
      <c r="A2" s="160" t="s">
        <v>61</v>
      </c>
      <c r="B2" s="160"/>
      <c r="C2" s="160"/>
      <c r="D2" s="160"/>
      <c r="E2" s="160"/>
      <c r="F2" s="160"/>
      <c r="G2" s="160"/>
      <c r="H2" s="160"/>
      <c r="I2" s="160"/>
      <c r="J2" s="160"/>
      <c r="K2" s="41"/>
      <c r="L2" s="41"/>
    </row>
    <row r="3" spans="1:12" ht="21.75" customHeight="1">
      <c r="A3" s="1" t="s">
        <v>1</v>
      </c>
      <c r="B3" s="157" t="s">
        <v>40</v>
      </c>
      <c r="C3" s="157"/>
      <c r="D3" s="157" t="s">
        <v>41</v>
      </c>
      <c r="E3" s="157"/>
      <c r="F3" s="157" t="s">
        <v>42</v>
      </c>
      <c r="G3" s="157"/>
      <c r="H3" s="157" t="s">
        <v>5</v>
      </c>
      <c r="I3" s="157"/>
      <c r="J3" s="1" t="s">
        <v>6</v>
      </c>
      <c r="K3" s="158" t="s">
        <v>60</v>
      </c>
      <c r="L3" s="150" t="s">
        <v>65</v>
      </c>
    </row>
    <row r="4" spans="1:12" ht="24" customHeight="1">
      <c r="A4" s="1"/>
      <c r="B4" s="1" t="s">
        <v>7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8</v>
      </c>
      <c r="H4" s="1" t="s">
        <v>7</v>
      </c>
      <c r="I4" s="1" t="s">
        <v>8</v>
      </c>
      <c r="J4" s="1" t="s">
        <v>5</v>
      </c>
      <c r="K4" s="158"/>
      <c r="L4" s="150"/>
    </row>
    <row r="5" spans="1:12" ht="12" customHeight="1">
      <c r="A5" s="1" t="s">
        <v>9</v>
      </c>
      <c r="B5" s="83">
        <v>159801</v>
      </c>
      <c r="C5" s="83">
        <v>157481</v>
      </c>
      <c r="D5" s="109">
        <v>156755</v>
      </c>
      <c r="E5" s="83">
        <v>143331</v>
      </c>
      <c r="F5" s="83">
        <v>137909</v>
      </c>
      <c r="G5" s="104">
        <v>133434</v>
      </c>
      <c r="H5" s="21">
        <f>B5+D5+F5</f>
        <v>454465</v>
      </c>
      <c r="I5" s="21">
        <f>C5+E5+G5</f>
        <v>434246</v>
      </c>
      <c r="J5" s="21">
        <f t="shared" ref="J5:J39" si="0">H5+I5</f>
        <v>888711</v>
      </c>
      <c r="K5" s="28">
        <v>577386</v>
      </c>
      <c r="L5" s="30">
        <f>(J5-K5)/K5*100</f>
        <v>53.919734804792633</v>
      </c>
    </row>
    <row r="6" spans="1:12" ht="12" customHeight="1">
      <c r="A6" s="1" t="s">
        <v>10</v>
      </c>
      <c r="B6" s="83">
        <v>39712</v>
      </c>
      <c r="C6" s="83">
        <v>40064</v>
      </c>
      <c r="D6" s="83">
        <v>36313</v>
      </c>
      <c r="E6" s="83">
        <v>37020</v>
      </c>
      <c r="F6" s="83">
        <v>37682</v>
      </c>
      <c r="G6" s="104">
        <v>39044</v>
      </c>
      <c r="H6" s="21">
        <f t="shared" ref="H6:I39" si="1">B6+D6+F6</f>
        <v>113707</v>
      </c>
      <c r="I6" s="21">
        <f t="shared" si="1"/>
        <v>116128</v>
      </c>
      <c r="J6" s="21">
        <f t="shared" si="0"/>
        <v>229835</v>
      </c>
      <c r="K6" s="28">
        <v>142958</v>
      </c>
      <c r="L6" s="30">
        <f t="shared" ref="L6:L42" si="2">(J6-K6)/K6*100</f>
        <v>60.770995677051999</v>
      </c>
    </row>
    <row r="7" spans="1:12" ht="12" customHeight="1">
      <c r="A7" s="1" t="s">
        <v>11</v>
      </c>
      <c r="B7" s="83">
        <v>2072</v>
      </c>
      <c r="C7" s="83">
        <v>1979</v>
      </c>
      <c r="D7" s="83">
        <v>2072</v>
      </c>
      <c r="E7" s="83">
        <v>1979</v>
      </c>
      <c r="F7" s="83">
        <v>2214</v>
      </c>
      <c r="G7" s="104">
        <v>2112</v>
      </c>
      <c r="H7" s="39">
        <f t="shared" si="1"/>
        <v>6358</v>
      </c>
      <c r="I7" s="39">
        <f t="shared" si="1"/>
        <v>6070</v>
      </c>
      <c r="J7" s="39">
        <f t="shared" si="0"/>
        <v>12428</v>
      </c>
      <c r="K7" s="28">
        <v>2242</v>
      </c>
      <c r="L7" s="30">
        <f t="shared" si="2"/>
        <v>454.32649420160567</v>
      </c>
    </row>
    <row r="8" spans="1:12" ht="12" customHeight="1">
      <c r="A8" s="1" t="s">
        <v>12</v>
      </c>
      <c r="B8" s="83">
        <v>13661</v>
      </c>
      <c r="C8" s="83">
        <v>14499</v>
      </c>
      <c r="D8" s="83">
        <v>13011</v>
      </c>
      <c r="E8" s="83">
        <v>12944</v>
      </c>
      <c r="F8" s="83">
        <v>12435</v>
      </c>
      <c r="G8" s="104">
        <v>12597</v>
      </c>
      <c r="H8" s="39">
        <f t="shared" si="1"/>
        <v>39107</v>
      </c>
      <c r="I8" s="39">
        <f t="shared" si="1"/>
        <v>40040</v>
      </c>
      <c r="J8" s="39">
        <f t="shared" si="0"/>
        <v>79147</v>
      </c>
      <c r="K8" s="28">
        <v>57405</v>
      </c>
      <c r="L8" s="30">
        <f t="shared" si="2"/>
        <v>37.874749586272969</v>
      </c>
    </row>
    <row r="9" spans="1:12" ht="12" customHeight="1">
      <c r="A9" s="1" t="s">
        <v>13</v>
      </c>
      <c r="B9" s="110">
        <v>7523</v>
      </c>
      <c r="C9" s="110">
        <v>7604</v>
      </c>
      <c r="D9" s="110">
        <v>7452</v>
      </c>
      <c r="E9" s="110">
        <v>7632</v>
      </c>
      <c r="F9" s="111">
        <v>6128</v>
      </c>
      <c r="G9" s="111">
        <v>6243</v>
      </c>
      <c r="H9" s="39">
        <f t="shared" si="1"/>
        <v>21103</v>
      </c>
      <c r="I9" s="39">
        <f t="shared" si="1"/>
        <v>21479</v>
      </c>
      <c r="J9" s="39">
        <f t="shared" si="0"/>
        <v>42582</v>
      </c>
      <c r="K9" s="28">
        <v>37034</v>
      </c>
      <c r="L9" s="30">
        <f t="shared" si="2"/>
        <v>14.980828427931089</v>
      </c>
    </row>
    <row r="10" spans="1:12" ht="12" customHeight="1">
      <c r="A10" s="1" t="s">
        <v>14</v>
      </c>
      <c r="B10" s="83"/>
      <c r="C10" s="83"/>
      <c r="D10" s="83"/>
      <c r="E10" s="83"/>
      <c r="F10" s="83"/>
      <c r="G10" s="104"/>
      <c r="H10" s="39">
        <f t="shared" si="1"/>
        <v>0</v>
      </c>
      <c r="I10" s="39">
        <f t="shared" si="1"/>
        <v>0</v>
      </c>
      <c r="J10" s="39">
        <f t="shared" si="0"/>
        <v>0</v>
      </c>
      <c r="K10" s="28">
        <v>0</v>
      </c>
      <c r="L10" s="30"/>
    </row>
    <row r="11" spans="1:12" ht="12" customHeight="1">
      <c r="A11" s="1" t="s">
        <v>15</v>
      </c>
      <c r="B11" s="109">
        <v>14924</v>
      </c>
      <c r="C11" s="109">
        <v>16160</v>
      </c>
      <c r="D11" s="109">
        <v>13829</v>
      </c>
      <c r="E11" s="109">
        <v>14206</v>
      </c>
      <c r="F11" s="109">
        <v>12071</v>
      </c>
      <c r="G11" s="109">
        <v>12456</v>
      </c>
      <c r="H11" s="39">
        <f t="shared" si="1"/>
        <v>40824</v>
      </c>
      <c r="I11" s="39">
        <f t="shared" si="1"/>
        <v>42822</v>
      </c>
      <c r="J11" s="39">
        <f t="shared" si="0"/>
        <v>83646</v>
      </c>
      <c r="K11" s="28">
        <v>64670</v>
      </c>
      <c r="L11" s="30">
        <f t="shared" si="2"/>
        <v>29.342817380547391</v>
      </c>
    </row>
    <row r="12" spans="1:12" ht="12" customHeight="1">
      <c r="A12" s="1" t="s">
        <v>45</v>
      </c>
      <c r="B12" s="109">
        <v>1708</v>
      </c>
      <c r="C12" s="109">
        <v>1797</v>
      </c>
      <c r="D12" s="109">
        <v>1734</v>
      </c>
      <c r="E12" s="109">
        <v>1922</v>
      </c>
      <c r="F12" s="109">
        <v>1639</v>
      </c>
      <c r="G12" s="109">
        <v>1731</v>
      </c>
      <c r="H12" s="39">
        <f>B12+D12+F12</f>
        <v>5081</v>
      </c>
      <c r="I12" s="39">
        <f>C12+E12+G12</f>
        <v>5450</v>
      </c>
      <c r="J12" s="39">
        <f>H12+I12</f>
        <v>10531</v>
      </c>
      <c r="K12" s="28">
        <v>10168</v>
      </c>
      <c r="L12" s="30">
        <f t="shared" si="2"/>
        <v>3.5700236034618409</v>
      </c>
    </row>
    <row r="13" spans="1:12" ht="15" customHeight="1">
      <c r="A13" s="1" t="s">
        <v>16</v>
      </c>
      <c r="B13" s="83">
        <v>2621</v>
      </c>
      <c r="C13" s="83">
        <v>2833</v>
      </c>
      <c r="D13" s="83">
        <v>2392</v>
      </c>
      <c r="E13" s="83">
        <v>2480</v>
      </c>
      <c r="F13" s="83">
        <v>2590</v>
      </c>
      <c r="G13" s="104">
        <v>2512</v>
      </c>
      <c r="H13" s="39">
        <f t="shared" si="1"/>
        <v>7603</v>
      </c>
      <c r="I13" s="39">
        <f t="shared" si="1"/>
        <v>7825</v>
      </c>
      <c r="J13" s="39">
        <f t="shared" si="0"/>
        <v>15428</v>
      </c>
      <c r="K13" s="28">
        <v>14246</v>
      </c>
      <c r="L13" s="30">
        <f t="shared" si="2"/>
        <v>8.2970658430436615</v>
      </c>
    </row>
    <row r="14" spans="1:12" ht="12" customHeight="1">
      <c r="A14" s="1" t="s">
        <v>17</v>
      </c>
      <c r="B14" s="83">
        <v>3789</v>
      </c>
      <c r="C14" s="83">
        <v>3678</v>
      </c>
      <c r="D14" s="83">
        <v>3312</v>
      </c>
      <c r="E14" s="83">
        <v>3282</v>
      </c>
      <c r="F14" s="83">
        <v>3274</v>
      </c>
      <c r="G14" s="104">
        <v>3479</v>
      </c>
      <c r="H14" s="39">
        <f t="shared" si="1"/>
        <v>10375</v>
      </c>
      <c r="I14" s="39">
        <f t="shared" si="1"/>
        <v>10439</v>
      </c>
      <c r="J14" s="39">
        <f t="shared" si="0"/>
        <v>20814</v>
      </c>
      <c r="K14" s="28">
        <v>18961</v>
      </c>
      <c r="L14" s="30">
        <f t="shared" si="2"/>
        <v>9.7726913137492755</v>
      </c>
    </row>
    <row r="15" spans="1:12" ht="12" customHeight="1">
      <c r="A15" s="1" t="s">
        <v>10</v>
      </c>
      <c r="B15" s="83">
        <v>0</v>
      </c>
      <c r="C15" s="83">
        <v>0</v>
      </c>
      <c r="D15" s="83"/>
      <c r="E15" s="83"/>
      <c r="F15" s="83"/>
      <c r="G15" s="104"/>
      <c r="H15" s="39">
        <f t="shared" si="1"/>
        <v>0</v>
      </c>
      <c r="I15" s="39">
        <f t="shared" si="1"/>
        <v>0</v>
      </c>
      <c r="J15" s="39">
        <f t="shared" si="0"/>
        <v>0</v>
      </c>
      <c r="K15" s="28">
        <v>0</v>
      </c>
      <c r="L15" s="30"/>
    </row>
    <row r="16" spans="1:12" ht="12" customHeight="1">
      <c r="A16" s="1" t="s">
        <v>44</v>
      </c>
      <c r="B16" s="83">
        <v>2546</v>
      </c>
      <c r="C16" s="83">
        <v>2518</v>
      </c>
      <c r="D16" s="112">
        <v>2628</v>
      </c>
      <c r="E16" s="112">
        <v>2448</v>
      </c>
      <c r="F16" s="83">
        <v>2546</v>
      </c>
      <c r="G16" s="104">
        <v>2339</v>
      </c>
      <c r="H16" s="39">
        <f t="shared" si="1"/>
        <v>7720</v>
      </c>
      <c r="I16" s="39">
        <f t="shared" si="1"/>
        <v>7305</v>
      </c>
      <c r="J16" s="39">
        <f t="shared" si="0"/>
        <v>15025</v>
      </c>
      <c r="K16" s="28">
        <v>14651</v>
      </c>
      <c r="L16" s="30">
        <f t="shared" si="2"/>
        <v>2.5527267763292607</v>
      </c>
    </row>
    <row r="17" spans="1:12" ht="12" customHeight="1">
      <c r="A17" s="1" t="s">
        <v>10</v>
      </c>
      <c r="B17" s="83"/>
      <c r="C17" s="83"/>
      <c r="D17" s="83"/>
      <c r="E17" s="83"/>
      <c r="F17" s="83"/>
      <c r="G17" s="104"/>
      <c r="H17" s="39"/>
      <c r="I17" s="39"/>
      <c r="J17" s="39"/>
      <c r="K17" s="28"/>
      <c r="L17" s="30"/>
    </row>
    <row r="18" spans="1:12" ht="12" customHeight="1">
      <c r="A18" s="1" t="s">
        <v>19</v>
      </c>
      <c r="B18" s="113">
        <v>7141</v>
      </c>
      <c r="C18" s="113">
        <v>7397</v>
      </c>
      <c r="D18" s="114">
        <v>4935</v>
      </c>
      <c r="E18" s="114">
        <v>5220</v>
      </c>
      <c r="F18" s="115">
        <v>4369</v>
      </c>
      <c r="G18" s="115">
        <v>4401</v>
      </c>
      <c r="H18" s="39">
        <f t="shared" si="1"/>
        <v>16445</v>
      </c>
      <c r="I18" s="39">
        <f t="shared" si="1"/>
        <v>17018</v>
      </c>
      <c r="J18" s="39">
        <f t="shared" si="0"/>
        <v>33463</v>
      </c>
      <c r="K18" s="28">
        <v>129034</v>
      </c>
      <c r="L18" s="30">
        <f t="shared" si="2"/>
        <v>-74.066525101911125</v>
      </c>
    </row>
    <row r="19" spans="1:12" ht="12" customHeight="1">
      <c r="A19" s="1" t="s">
        <v>20</v>
      </c>
      <c r="B19" s="113">
        <v>430</v>
      </c>
      <c r="C19" s="113">
        <v>721</v>
      </c>
      <c r="D19" s="116">
        <v>352</v>
      </c>
      <c r="E19" s="116">
        <v>713</v>
      </c>
      <c r="F19" s="105"/>
      <c r="G19" s="104"/>
      <c r="H19" s="39">
        <f t="shared" si="1"/>
        <v>782</v>
      </c>
      <c r="I19" s="39">
        <f t="shared" si="1"/>
        <v>1434</v>
      </c>
      <c r="J19" s="39">
        <f t="shared" si="0"/>
        <v>2216</v>
      </c>
      <c r="K19" s="28">
        <v>0</v>
      </c>
      <c r="L19" s="30"/>
    </row>
    <row r="20" spans="1:12" ht="12" customHeight="1">
      <c r="A20" s="1" t="s">
        <v>21</v>
      </c>
      <c r="B20" s="117">
        <v>4037</v>
      </c>
      <c r="C20" s="117">
        <v>4172</v>
      </c>
      <c r="D20" s="118">
        <v>3453</v>
      </c>
      <c r="E20" s="118">
        <v>3635</v>
      </c>
      <c r="F20" s="117">
        <v>3657</v>
      </c>
      <c r="G20" s="117">
        <v>3378</v>
      </c>
      <c r="H20" s="39">
        <f t="shared" si="1"/>
        <v>11147</v>
      </c>
      <c r="I20" s="39">
        <f t="shared" si="1"/>
        <v>11185</v>
      </c>
      <c r="J20" s="39">
        <f t="shared" si="0"/>
        <v>22332</v>
      </c>
      <c r="K20" s="28">
        <v>17167</v>
      </c>
      <c r="L20" s="30">
        <f t="shared" si="2"/>
        <v>30.086794431176095</v>
      </c>
    </row>
    <row r="21" spans="1:12" ht="12" customHeight="1">
      <c r="A21" s="1" t="s">
        <v>20</v>
      </c>
      <c r="B21" s="83"/>
      <c r="C21" s="83"/>
      <c r="D21" s="83"/>
      <c r="E21" s="83"/>
      <c r="F21" s="83"/>
      <c r="G21" s="104"/>
      <c r="H21" s="39">
        <f t="shared" si="1"/>
        <v>0</v>
      </c>
      <c r="I21" s="39">
        <f t="shared" si="1"/>
        <v>0</v>
      </c>
      <c r="J21" s="39">
        <f t="shared" si="0"/>
        <v>0</v>
      </c>
      <c r="K21" s="28">
        <v>0</v>
      </c>
      <c r="L21" s="30"/>
    </row>
    <row r="22" spans="1:12" ht="12" customHeight="1">
      <c r="A22" s="1" t="s">
        <v>22</v>
      </c>
      <c r="B22" s="117">
        <v>15714</v>
      </c>
      <c r="C22" s="119">
        <v>15889</v>
      </c>
      <c r="D22" s="118">
        <v>14862</v>
      </c>
      <c r="E22" s="120">
        <v>14930</v>
      </c>
      <c r="F22" s="117">
        <v>13918</v>
      </c>
      <c r="G22" s="119">
        <v>12891</v>
      </c>
      <c r="H22" s="39">
        <f t="shared" si="1"/>
        <v>44494</v>
      </c>
      <c r="I22" s="39">
        <f t="shared" si="1"/>
        <v>43710</v>
      </c>
      <c r="J22" s="39">
        <f t="shared" si="0"/>
        <v>88204</v>
      </c>
      <c r="K22" s="28">
        <v>58430</v>
      </c>
      <c r="L22" s="30">
        <f t="shared" si="2"/>
        <v>50.956700325175419</v>
      </c>
    </row>
    <row r="23" spans="1:12" ht="12" customHeight="1">
      <c r="A23" s="1" t="s">
        <v>20</v>
      </c>
      <c r="B23" s="117">
        <v>7152</v>
      </c>
      <c r="C23" s="117">
        <v>7066</v>
      </c>
      <c r="D23" s="118">
        <v>7474</v>
      </c>
      <c r="E23" s="118">
        <v>11922</v>
      </c>
      <c r="F23" s="117">
        <v>16085</v>
      </c>
      <c r="G23" s="117">
        <v>9168</v>
      </c>
      <c r="H23" s="39">
        <f t="shared" si="1"/>
        <v>30711</v>
      </c>
      <c r="I23" s="39">
        <f t="shared" si="1"/>
        <v>28156</v>
      </c>
      <c r="J23" s="39">
        <f t="shared" si="0"/>
        <v>58867</v>
      </c>
      <c r="K23" s="28">
        <v>60328</v>
      </c>
      <c r="L23" s="30">
        <f t="shared" si="2"/>
        <v>-2.4217610396499141</v>
      </c>
    </row>
    <row r="24" spans="1:12" ht="12" customHeight="1">
      <c r="A24" s="1" t="s">
        <v>23</v>
      </c>
      <c r="B24" s="119">
        <v>7079</v>
      </c>
      <c r="C24" s="119">
        <v>7016</v>
      </c>
      <c r="D24" s="120">
        <v>9321</v>
      </c>
      <c r="E24" s="120">
        <v>9789</v>
      </c>
      <c r="F24" s="119">
        <v>6660</v>
      </c>
      <c r="G24" s="119">
        <v>6460</v>
      </c>
      <c r="H24" s="39">
        <f t="shared" si="1"/>
        <v>23060</v>
      </c>
      <c r="I24" s="39">
        <f t="shared" si="1"/>
        <v>23265</v>
      </c>
      <c r="J24" s="39">
        <f t="shared" si="0"/>
        <v>46325</v>
      </c>
      <c r="K24" s="28">
        <v>33152</v>
      </c>
      <c r="L24" s="30">
        <f t="shared" si="2"/>
        <v>39.735159266409262</v>
      </c>
    </row>
    <row r="25" spans="1:12" ht="12" customHeight="1">
      <c r="A25" s="1" t="s">
        <v>10</v>
      </c>
      <c r="B25" s="83"/>
      <c r="C25" s="83"/>
      <c r="D25" s="83"/>
      <c r="E25" s="83"/>
      <c r="F25" s="83"/>
      <c r="G25" s="104"/>
      <c r="H25" s="39">
        <f t="shared" si="1"/>
        <v>0</v>
      </c>
      <c r="I25" s="39">
        <f t="shared" si="1"/>
        <v>0</v>
      </c>
      <c r="J25" s="39">
        <f t="shared" si="0"/>
        <v>0</v>
      </c>
      <c r="K25" s="28">
        <v>0</v>
      </c>
      <c r="L25" s="30"/>
    </row>
    <row r="26" spans="1:12" ht="12" customHeight="1">
      <c r="A26" s="1" t="s">
        <v>24</v>
      </c>
      <c r="B26" s="83">
        <v>13</v>
      </c>
      <c r="C26" s="83">
        <v>20</v>
      </c>
      <c r="D26" s="83">
        <v>33</v>
      </c>
      <c r="E26" s="104">
        <v>20</v>
      </c>
      <c r="F26" s="107">
        <v>0</v>
      </c>
      <c r="G26" s="104">
        <v>0</v>
      </c>
      <c r="H26" s="39">
        <f t="shared" si="1"/>
        <v>46</v>
      </c>
      <c r="I26" s="39">
        <f t="shared" si="1"/>
        <v>40</v>
      </c>
      <c r="J26" s="39">
        <f t="shared" si="0"/>
        <v>86</v>
      </c>
      <c r="K26" s="28">
        <v>0</v>
      </c>
      <c r="L26" s="30"/>
    </row>
    <row r="27" spans="1:12" ht="12" customHeight="1">
      <c r="A27" s="1" t="s">
        <v>10</v>
      </c>
      <c r="B27" s="83"/>
      <c r="C27" s="83"/>
      <c r="D27" s="83"/>
      <c r="E27" s="102"/>
      <c r="F27" s="102"/>
      <c r="G27" s="108"/>
      <c r="H27" s="39"/>
      <c r="I27" s="39"/>
      <c r="J27" s="39"/>
      <c r="K27" s="28"/>
      <c r="L27" s="30"/>
    </row>
    <row r="28" spans="1:12" ht="12" customHeight="1">
      <c r="A28" s="1" t="s">
        <v>25</v>
      </c>
      <c r="B28" s="83">
        <v>159837</v>
      </c>
      <c r="C28" s="83">
        <v>156229</v>
      </c>
      <c r="D28" s="83">
        <v>147068</v>
      </c>
      <c r="E28" s="102">
        <v>147702</v>
      </c>
      <c r="F28" s="102">
        <v>133698</v>
      </c>
      <c r="G28" s="108">
        <v>139636</v>
      </c>
      <c r="H28" s="39">
        <f t="shared" si="1"/>
        <v>440603</v>
      </c>
      <c r="I28" s="39">
        <f t="shared" si="1"/>
        <v>443567</v>
      </c>
      <c r="J28" s="39">
        <f t="shared" si="0"/>
        <v>884170</v>
      </c>
      <c r="K28" s="28">
        <v>859306</v>
      </c>
      <c r="L28" s="30">
        <f t="shared" si="2"/>
        <v>2.8934977761123513</v>
      </c>
    </row>
    <row r="29" spans="1:12" ht="12" customHeight="1">
      <c r="A29" s="1" t="s">
        <v>26</v>
      </c>
      <c r="B29" s="83">
        <v>112431</v>
      </c>
      <c r="C29" s="83">
        <v>124047</v>
      </c>
      <c r="D29" s="83">
        <v>104797</v>
      </c>
      <c r="E29" s="102">
        <v>112244</v>
      </c>
      <c r="F29" s="102">
        <v>110310</v>
      </c>
      <c r="G29" s="108">
        <v>116855</v>
      </c>
      <c r="H29" s="39">
        <f t="shared" si="1"/>
        <v>327538</v>
      </c>
      <c r="I29" s="39">
        <f t="shared" si="1"/>
        <v>353146</v>
      </c>
      <c r="J29" s="39">
        <f t="shared" si="0"/>
        <v>680684</v>
      </c>
      <c r="K29" s="28">
        <v>692207</v>
      </c>
      <c r="L29" s="30">
        <f t="shared" si="2"/>
        <v>-1.664675451129503</v>
      </c>
    </row>
    <row r="30" spans="1:12" ht="15" customHeight="1">
      <c r="A30" s="1" t="s">
        <v>27</v>
      </c>
      <c r="B30" s="109">
        <v>42559</v>
      </c>
      <c r="C30" s="109">
        <v>42076</v>
      </c>
      <c r="D30" s="109">
        <v>40555</v>
      </c>
      <c r="E30" s="109">
        <v>40644</v>
      </c>
      <c r="F30" s="109">
        <v>38705</v>
      </c>
      <c r="G30" s="109">
        <v>38065</v>
      </c>
      <c r="H30" s="39">
        <f t="shared" si="1"/>
        <v>121819</v>
      </c>
      <c r="I30" s="39">
        <f t="shared" si="1"/>
        <v>120785</v>
      </c>
      <c r="J30" s="39">
        <f t="shared" si="0"/>
        <v>242604</v>
      </c>
      <c r="K30" s="28">
        <v>199001</v>
      </c>
      <c r="L30" s="30">
        <f t="shared" si="2"/>
        <v>21.910945171129793</v>
      </c>
    </row>
    <row r="31" spans="1:12" ht="12" customHeight="1">
      <c r="A31" s="1" t="s">
        <v>26</v>
      </c>
      <c r="B31" s="109">
        <v>3448</v>
      </c>
      <c r="C31" s="109">
        <v>4376</v>
      </c>
      <c r="D31" s="109">
        <v>3592</v>
      </c>
      <c r="E31" s="109">
        <v>3492</v>
      </c>
      <c r="F31" s="109">
        <v>3142</v>
      </c>
      <c r="G31" s="109">
        <v>3682</v>
      </c>
      <c r="H31" s="39">
        <f t="shared" si="1"/>
        <v>10182</v>
      </c>
      <c r="I31" s="39">
        <f t="shared" si="1"/>
        <v>11550</v>
      </c>
      <c r="J31" s="39">
        <f t="shared" si="0"/>
        <v>21732</v>
      </c>
      <c r="K31" s="28">
        <v>20262</v>
      </c>
      <c r="L31" s="30">
        <f t="shared" si="2"/>
        <v>7.254960023689665</v>
      </c>
    </row>
    <row r="32" spans="1:12" ht="12" customHeight="1">
      <c r="A32" s="1" t="s">
        <v>28</v>
      </c>
      <c r="B32" s="117">
        <v>7723</v>
      </c>
      <c r="C32" s="121">
        <v>7713</v>
      </c>
      <c r="D32" s="118">
        <v>6243</v>
      </c>
      <c r="E32" s="122">
        <v>7267</v>
      </c>
      <c r="F32" s="117">
        <v>5660</v>
      </c>
      <c r="G32" s="121">
        <v>5405</v>
      </c>
      <c r="H32" s="39">
        <f t="shared" si="1"/>
        <v>19626</v>
      </c>
      <c r="I32" s="39">
        <f t="shared" si="1"/>
        <v>20385</v>
      </c>
      <c r="J32" s="39">
        <f t="shared" si="0"/>
        <v>40011</v>
      </c>
      <c r="K32" s="28">
        <v>32735</v>
      </c>
      <c r="L32" s="30">
        <f t="shared" si="2"/>
        <v>22.226974186650374</v>
      </c>
    </row>
    <row r="33" spans="1:13" ht="12" customHeight="1">
      <c r="A33" s="1" t="s">
        <v>26</v>
      </c>
      <c r="B33" s="83"/>
      <c r="C33" s="83"/>
      <c r="D33" s="83"/>
      <c r="E33" s="83"/>
      <c r="F33" s="83"/>
      <c r="G33" s="104"/>
      <c r="H33" s="39">
        <f t="shared" si="1"/>
        <v>0</v>
      </c>
      <c r="I33" s="39">
        <f t="shared" si="1"/>
        <v>0</v>
      </c>
      <c r="J33" s="39">
        <f t="shared" si="0"/>
        <v>0</v>
      </c>
      <c r="K33" s="28">
        <v>0</v>
      </c>
      <c r="L33" s="30"/>
    </row>
    <row r="34" spans="1:13" ht="12" customHeight="1">
      <c r="A34" s="1" t="s">
        <v>29</v>
      </c>
      <c r="B34" s="83">
        <v>156</v>
      </c>
      <c r="C34" s="83">
        <v>156</v>
      </c>
      <c r="D34" s="83">
        <v>172</v>
      </c>
      <c r="E34" s="83">
        <v>165</v>
      </c>
      <c r="F34" s="83">
        <v>143</v>
      </c>
      <c r="G34" s="104">
        <v>159</v>
      </c>
      <c r="H34" s="39">
        <f t="shared" si="1"/>
        <v>471</v>
      </c>
      <c r="I34" s="39">
        <f t="shared" si="1"/>
        <v>480</v>
      </c>
      <c r="J34" s="39">
        <f t="shared" si="0"/>
        <v>951</v>
      </c>
      <c r="K34" s="28">
        <v>3794</v>
      </c>
      <c r="L34" s="30">
        <f t="shared" si="2"/>
        <v>-74.93410648392198</v>
      </c>
    </row>
    <row r="35" spans="1:13" ht="12" customHeight="1">
      <c r="A35" s="1" t="s">
        <v>26</v>
      </c>
      <c r="B35" s="83"/>
      <c r="C35" s="83"/>
      <c r="D35" s="83"/>
      <c r="E35" s="83"/>
      <c r="F35" s="83"/>
      <c r="G35" s="104"/>
      <c r="H35" s="39">
        <f t="shared" si="1"/>
        <v>0</v>
      </c>
      <c r="I35" s="39">
        <f t="shared" si="1"/>
        <v>0</v>
      </c>
      <c r="J35" s="39">
        <f t="shared" si="0"/>
        <v>0</v>
      </c>
      <c r="K35" s="28">
        <v>0</v>
      </c>
      <c r="L35" s="30"/>
    </row>
    <row r="36" spans="1:13" ht="12" customHeight="1">
      <c r="A36" s="1" t="s">
        <v>30</v>
      </c>
      <c r="B36" s="117">
        <v>93</v>
      </c>
      <c r="C36" s="121">
        <v>149</v>
      </c>
      <c r="D36" s="118">
        <v>59</v>
      </c>
      <c r="E36" s="122">
        <v>59</v>
      </c>
      <c r="F36" s="83">
        <v>177</v>
      </c>
      <c r="G36" s="104">
        <v>173</v>
      </c>
      <c r="H36" s="39">
        <f t="shared" si="1"/>
        <v>329</v>
      </c>
      <c r="I36" s="39">
        <f t="shared" si="1"/>
        <v>381</v>
      </c>
      <c r="J36" s="39">
        <f t="shared" si="0"/>
        <v>710</v>
      </c>
      <c r="K36" s="28">
        <v>744</v>
      </c>
      <c r="L36" s="30">
        <f t="shared" si="2"/>
        <v>-4.56989247311828</v>
      </c>
    </row>
    <row r="37" spans="1:13" ht="12" customHeight="1">
      <c r="A37" s="1" t="s">
        <v>26</v>
      </c>
      <c r="B37" s="83"/>
      <c r="C37" s="83"/>
      <c r="D37" s="83"/>
      <c r="E37" s="83"/>
      <c r="F37" s="83"/>
      <c r="G37" s="104"/>
      <c r="H37" s="39">
        <f t="shared" si="1"/>
        <v>0</v>
      </c>
      <c r="I37" s="39">
        <f t="shared" si="1"/>
        <v>0</v>
      </c>
      <c r="J37" s="39">
        <f t="shared" si="0"/>
        <v>0</v>
      </c>
      <c r="K37" s="28">
        <v>0</v>
      </c>
      <c r="L37" s="30"/>
    </row>
    <row r="38" spans="1:13" ht="12" customHeight="1">
      <c r="A38" s="1" t="s">
        <v>31</v>
      </c>
      <c r="B38" s="109">
        <v>22683</v>
      </c>
      <c r="C38" s="109">
        <v>26236</v>
      </c>
      <c r="D38" s="109">
        <v>23646</v>
      </c>
      <c r="E38" s="109">
        <v>23800</v>
      </c>
      <c r="F38" s="109">
        <v>20628</v>
      </c>
      <c r="G38" s="109">
        <v>20060</v>
      </c>
      <c r="H38" s="39">
        <f t="shared" si="1"/>
        <v>66957</v>
      </c>
      <c r="I38" s="39">
        <f t="shared" si="1"/>
        <v>70096</v>
      </c>
      <c r="J38" s="39">
        <f t="shared" si="0"/>
        <v>137053</v>
      </c>
      <c r="K38" s="28">
        <v>88699</v>
      </c>
      <c r="L38" s="30">
        <f t="shared" si="2"/>
        <v>54.514707042920442</v>
      </c>
    </row>
    <row r="39" spans="1:13" ht="12" customHeight="1">
      <c r="A39" s="1" t="s">
        <v>32</v>
      </c>
      <c r="B39" s="83"/>
      <c r="C39" s="83"/>
      <c r="D39" s="83"/>
      <c r="E39" s="83"/>
      <c r="F39" s="83"/>
      <c r="G39" s="104"/>
      <c r="H39" s="39">
        <f t="shared" si="1"/>
        <v>0</v>
      </c>
      <c r="I39" s="39">
        <f t="shared" si="1"/>
        <v>0</v>
      </c>
      <c r="J39" s="39">
        <f t="shared" si="0"/>
        <v>0</v>
      </c>
      <c r="K39" s="28">
        <v>39245</v>
      </c>
      <c r="L39" s="30"/>
    </row>
    <row r="40" spans="1:13" ht="12" customHeight="1">
      <c r="A40" s="1" t="s">
        <v>33</v>
      </c>
      <c r="B40" s="39">
        <f t="shared" ref="B40:J40" si="3">B39+B38+B36+B34+B32+B30+B28+B26+B24+B22+B20+B18+B16+B14+B13+B11+B9+B8+B7+B5</f>
        <v>473972</v>
      </c>
      <c r="C40" s="39">
        <f t="shared" si="3"/>
        <v>473805</v>
      </c>
      <c r="D40" s="39">
        <f t="shared" si="3"/>
        <v>451798</v>
      </c>
      <c r="E40" s="39">
        <f t="shared" si="3"/>
        <v>441533</v>
      </c>
      <c r="F40" s="39">
        <f t="shared" si="3"/>
        <v>406782</v>
      </c>
      <c r="G40" s="39">
        <f t="shared" si="3"/>
        <v>405800</v>
      </c>
      <c r="H40" s="39">
        <f t="shared" si="3"/>
        <v>1332552</v>
      </c>
      <c r="I40" s="39">
        <f t="shared" si="3"/>
        <v>1321138</v>
      </c>
      <c r="J40" s="39">
        <f t="shared" si="3"/>
        <v>2653690</v>
      </c>
      <c r="K40" s="28">
        <v>2247902</v>
      </c>
      <c r="L40" s="30">
        <f t="shared" si="2"/>
        <v>18.051854573731418</v>
      </c>
      <c r="M40" s="45"/>
    </row>
    <row r="41" spans="1:13" ht="12" customHeight="1">
      <c r="A41" s="1" t="s">
        <v>34</v>
      </c>
      <c r="B41" s="4">
        <f>B37+B35+B33+B31+B29+B25+B23+B21+B19+B15+B12+B10+B6+B17+B27</f>
        <v>164881</v>
      </c>
      <c r="C41" s="4">
        <f t="shared" ref="C41:J41" si="4">C37+C35+C33+C31+C29+C25+C23+C21+C19+C15+C12+C10+C6</f>
        <v>178071</v>
      </c>
      <c r="D41" s="4">
        <f t="shared" si="4"/>
        <v>154262</v>
      </c>
      <c r="E41" s="4">
        <f t="shared" si="4"/>
        <v>167313</v>
      </c>
      <c r="F41" s="4">
        <f t="shared" si="4"/>
        <v>168858</v>
      </c>
      <c r="G41" s="4">
        <f t="shared" si="4"/>
        <v>170480</v>
      </c>
      <c r="H41" s="4">
        <f t="shared" si="4"/>
        <v>488001</v>
      </c>
      <c r="I41" s="4">
        <f t="shared" si="4"/>
        <v>515864</v>
      </c>
      <c r="J41" s="4">
        <f t="shared" si="4"/>
        <v>1003865</v>
      </c>
      <c r="K41" s="28">
        <v>925923</v>
      </c>
      <c r="L41" s="30">
        <f t="shared" si="2"/>
        <v>8.4177626001298158</v>
      </c>
      <c r="M41" s="45"/>
    </row>
    <row r="42" spans="1:13" ht="12" customHeight="1">
      <c r="A42" s="1" t="s">
        <v>35</v>
      </c>
      <c r="B42" s="4">
        <f>B41+B40</f>
        <v>638853</v>
      </c>
      <c r="C42" s="4">
        <f t="shared" ref="C42:J42" si="5">C41+C40</f>
        <v>651876</v>
      </c>
      <c r="D42" s="4">
        <f t="shared" si="5"/>
        <v>606060</v>
      </c>
      <c r="E42" s="4">
        <f t="shared" si="5"/>
        <v>608846</v>
      </c>
      <c r="F42" s="4">
        <f t="shared" si="5"/>
        <v>575640</v>
      </c>
      <c r="G42" s="4">
        <f t="shared" si="5"/>
        <v>576280</v>
      </c>
      <c r="H42" s="4">
        <f t="shared" si="5"/>
        <v>1820553</v>
      </c>
      <c r="I42" s="4">
        <f t="shared" si="5"/>
        <v>1837002</v>
      </c>
      <c r="J42" s="4">
        <f t="shared" si="5"/>
        <v>3657555</v>
      </c>
      <c r="K42" s="28">
        <v>3173825</v>
      </c>
      <c r="L42" s="30">
        <f t="shared" si="2"/>
        <v>15.24123100675053</v>
      </c>
      <c r="M42" s="45"/>
    </row>
    <row r="43" spans="1:13" ht="12" customHeight="1">
      <c r="A43" s="5" t="s">
        <v>36</v>
      </c>
      <c r="B43" s="6"/>
      <c r="C43" s="6"/>
      <c r="D43" s="6"/>
      <c r="E43" s="6"/>
      <c r="F43" s="6"/>
      <c r="G43" s="6"/>
      <c r="H43" s="6"/>
      <c r="I43" s="6"/>
      <c r="J43" s="6"/>
      <c r="K43" s="41"/>
      <c r="L43" s="41"/>
    </row>
    <row r="44" spans="1:13" ht="12" customHeight="1">
      <c r="A44" s="5"/>
      <c r="B44" s="34"/>
      <c r="C44" s="34"/>
      <c r="D44" s="34"/>
      <c r="E44" s="34"/>
      <c r="F44" s="6"/>
      <c r="G44" s="6"/>
      <c r="H44" s="6"/>
      <c r="I44" s="6"/>
      <c r="J44" s="6"/>
      <c r="K44" s="41"/>
      <c r="L44" s="41"/>
    </row>
    <row r="45" spans="1:13" ht="12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41"/>
      <c r="L45" s="41"/>
    </row>
    <row r="46" spans="1:13" ht="13">
      <c r="A46" s="160" t="s">
        <v>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41"/>
      <c r="L46" s="41"/>
    </row>
    <row r="47" spans="1:13" s="41" customFormat="1" ht="13">
      <c r="A47" s="160" t="s">
        <v>62</v>
      </c>
      <c r="B47" s="160"/>
      <c r="C47" s="160"/>
      <c r="D47" s="160"/>
      <c r="E47" s="160"/>
      <c r="F47" s="160"/>
      <c r="G47" s="160"/>
      <c r="H47" s="160"/>
      <c r="I47" s="160"/>
      <c r="J47" s="160"/>
    </row>
    <row r="48" spans="1:13" ht="25.5" customHeight="1">
      <c r="A48" s="1" t="s">
        <v>1</v>
      </c>
      <c r="B48" s="157" t="s">
        <v>40</v>
      </c>
      <c r="C48" s="157"/>
      <c r="D48" s="157" t="s">
        <v>41</v>
      </c>
      <c r="E48" s="157"/>
      <c r="F48" s="157" t="s">
        <v>42</v>
      </c>
      <c r="G48" s="157"/>
      <c r="H48" s="157" t="s">
        <v>5</v>
      </c>
      <c r="I48" s="157"/>
      <c r="J48" s="1" t="s">
        <v>6</v>
      </c>
      <c r="K48" s="158" t="s">
        <v>60</v>
      </c>
      <c r="L48" s="150" t="s">
        <v>58</v>
      </c>
    </row>
    <row r="49" spans="1:12" ht="13">
      <c r="A49" s="1"/>
      <c r="B49" s="32" t="s">
        <v>7</v>
      </c>
      <c r="C49" s="32" t="s">
        <v>8</v>
      </c>
      <c r="D49" s="32" t="s">
        <v>7</v>
      </c>
      <c r="E49" s="32" t="s">
        <v>8</v>
      </c>
      <c r="F49" s="31" t="s">
        <v>7</v>
      </c>
      <c r="G49" s="31" t="s">
        <v>8</v>
      </c>
      <c r="H49" s="32" t="s">
        <v>7</v>
      </c>
      <c r="I49" s="32" t="s">
        <v>8</v>
      </c>
      <c r="J49" s="32" t="s">
        <v>5</v>
      </c>
      <c r="K49" s="158"/>
      <c r="L49" s="150"/>
    </row>
    <row r="50" spans="1:12" ht="14.5">
      <c r="A50" s="1" t="s">
        <v>9</v>
      </c>
      <c r="B50" s="125">
        <v>2289</v>
      </c>
      <c r="C50" s="125">
        <v>2289</v>
      </c>
      <c r="D50" s="125">
        <v>2323</v>
      </c>
      <c r="E50" s="125">
        <v>2297</v>
      </c>
      <c r="F50" s="83">
        <v>1934</v>
      </c>
      <c r="G50" s="104">
        <v>1925</v>
      </c>
      <c r="H50" s="21">
        <f>B50+D50+F50</f>
        <v>6546</v>
      </c>
      <c r="I50" s="21">
        <f>C50+E50+G50</f>
        <v>6511</v>
      </c>
      <c r="J50" s="21">
        <f>H50+I50</f>
        <v>13057</v>
      </c>
      <c r="K50" s="28">
        <v>9458</v>
      </c>
      <c r="L50" s="30">
        <f>(J50-K50)/J50*100</f>
        <v>27.563758903270276</v>
      </c>
    </row>
    <row r="51" spans="1:12" ht="14.5">
      <c r="A51" s="1" t="s">
        <v>10</v>
      </c>
      <c r="B51" s="125">
        <v>397</v>
      </c>
      <c r="C51" s="125">
        <v>397</v>
      </c>
      <c r="D51" s="125">
        <v>456</v>
      </c>
      <c r="E51" s="125">
        <v>456</v>
      </c>
      <c r="F51" s="83">
        <v>423</v>
      </c>
      <c r="G51" s="104">
        <v>423</v>
      </c>
      <c r="H51" s="21">
        <f t="shared" ref="H51:I87" si="6">B51+D51+F51</f>
        <v>1276</v>
      </c>
      <c r="I51" s="21">
        <f t="shared" si="6"/>
        <v>1276</v>
      </c>
      <c r="J51" s="21">
        <f t="shared" ref="J51:J87" si="7">H51+I51</f>
        <v>2552</v>
      </c>
      <c r="K51" s="28">
        <v>1458</v>
      </c>
      <c r="L51" s="30">
        <f t="shared" ref="L51:L87" si="8">(J51-K51)/J51*100</f>
        <v>42.868338557993731</v>
      </c>
    </row>
    <row r="52" spans="1:12" ht="14.5">
      <c r="A52" s="1" t="s">
        <v>11</v>
      </c>
      <c r="B52" s="83">
        <v>87</v>
      </c>
      <c r="C52" s="83">
        <v>87</v>
      </c>
      <c r="D52" s="83">
        <v>87</v>
      </c>
      <c r="E52" s="83">
        <v>87</v>
      </c>
      <c r="F52" s="83">
        <v>97</v>
      </c>
      <c r="G52" s="104">
        <v>97</v>
      </c>
      <c r="H52" s="39">
        <f t="shared" si="6"/>
        <v>271</v>
      </c>
      <c r="I52" s="39">
        <f t="shared" si="6"/>
        <v>271</v>
      </c>
      <c r="J52" s="39">
        <f t="shared" si="7"/>
        <v>542</v>
      </c>
      <c r="K52" s="28">
        <v>234</v>
      </c>
      <c r="L52" s="30">
        <f t="shared" si="8"/>
        <v>56.826568265682653</v>
      </c>
    </row>
    <row r="53" spans="1:12" ht="14.5">
      <c r="A53" s="1" t="s">
        <v>12</v>
      </c>
      <c r="B53" s="83">
        <v>207</v>
      </c>
      <c r="C53" s="83">
        <v>207</v>
      </c>
      <c r="D53" s="83">
        <v>214</v>
      </c>
      <c r="E53" s="83">
        <v>213</v>
      </c>
      <c r="F53" s="83">
        <v>170</v>
      </c>
      <c r="G53" s="104">
        <v>171</v>
      </c>
      <c r="H53" s="39">
        <f t="shared" si="6"/>
        <v>591</v>
      </c>
      <c r="I53" s="39">
        <f t="shared" si="6"/>
        <v>591</v>
      </c>
      <c r="J53" s="39">
        <f t="shared" si="7"/>
        <v>1182</v>
      </c>
      <c r="K53" s="28">
        <v>1092</v>
      </c>
      <c r="L53" s="30">
        <f t="shared" si="8"/>
        <v>7.6142131979695442</v>
      </c>
    </row>
    <row r="54" spans="1:12" ht="14.5">
      <c r="A54" s="1" t="s">
        <v>13</v>
      </c>
      <c r="B54" s="126">
        <v>96</v>
      </c>
      <c r="C54" s="126">
        <v>96</v>
      </c>
      <c r="D54" s="83">
        <v>94</v>
      </c>
      <c r="E54" s="83">
        <v>94</v>
      </c>
      <c r="F54" s="127">
        <v>69</v>
      </c>
      <c r="G54" s="127">
        <v>69</v>
      </c>
      <c r="H54" s="39">
        <f t="shared" si="6"/>
        <v>259</v>
      </c>
      <c r="I54" s="39">
        <f t="shared" si="6"/>
        <v>259</v>
      </c>
      <c r="J54" s="39">
        <f t="shared" si="7"/>
        <v>518</v>
      </c>
      <c r="K54" s="28">
        <v>505</v>
      </c>
      <c r="L54" s="30">
        <f t="shared" si="8"/>
        <v>2.5096525096525095</v>
      </c>
    </row>
    <row r="55" spans="1:12" ht="14.5">
      <c r="A55" s="1" t="s">
        <v>14</v>
      </c>
      <c r="B55" s="83"/>
      <c r="C55" s="83"/>
      <c r="D55" s="83"/>
      <c r="E55" s="83"/>
      <c r="F55" s="83"/>
      <c r="G55" s="104"/>
      <c r="H55" s="39">
        <f t="shared" si="6"/>
        <v>0</v>
      </c>
      <c r="I55" s="39">
        <f t="shared" si="6"/>
        <v>0</v>
      </c>
      <c r="J55" s="39">
        <f t="shared" si="7"/>
        <v>0</v>
      </c>
      <c r="K55" s="28">
        <v>0</v>
      </c>
      <c r="L55" s="30"/>
    </row>
    <row r="56" spans="1:12" ht="13">
      <c r="A56" s="1" t="s">
        <v>43</v>
      </c>
      <c r="B56" s="128">
        <v>153</v>
      </c>
      <c r="C56" s="129">
        <v>151</v>
      </c>
      <c r="D56" s="128">
        <v>174</v>
      </c>
      <c r="E56" s="129">
        <v>174</v>
      </c>
      <c r="F56" s="128">
        <v>139</v>
      </c>
      <c r="G56" s="129">
        <v>139</v>
      </c>
      <c r="H56" s="39">
        <f t="shared" si="6"/>
        <v>466</v>
      </c>
      <c r="I56" s="39">
        <f t="shared" si="6"/>
        <v>464</v>
      </c>
      <c r="J56" s="39">
        <f t="shared" si="7"/>
        <v>930</v>
      </c>
      <c r="K56" s="28">
        <v>1141</v>
      </c>
      <c r="L56" s="30">
        <f t="shared" si="8"/>
        <v>-22.688172043010752</v>
      </c>
    </row>
    <row r="57" spans="1:12" ht="13">
      <c r="A57" s="1" t="s">
        <v>10</v>
      </c>
      <c r="B57" s="83">
        <v>12</v>
      </c>
      <c r="C57" s="83">
        <v>12</v>
      </c>
      <c r="D57" s="83">
        <v>14</v>
      </c>
      <c r="E57" s="83">
        <v>14</v>
      </c>
      <c r="F57" s="129">
        <v>13</v>
      </c>
      <c r="G57" s="129">
        <v>13</v>
      </c>
      <c r="H57" s="39">
        <f>B57+D57+F57</f>
        <v>39</v>
      </c>
      <c r="I57" s="39">
        <f>C57+E57+G57</f>
        <v>39</v>
      </c>
      <c r="J57" s="39">
        <f>H57+I57</f>
        <v>78</v>
      </c>
      <c r="K57" s="28">
        <v>91</v>
      </c>
      <c r="L57" s="30">
        <f t="shared" si="8"/>
        <v>-16.666666666666664</v>
      </c>
    </row>
    <row r="58" spans="1:12" ht="14.5">
      <c r="A58" s="1" t="s">
        <v>16</v>
      </c>
      <c r="B58" s="83">
        <v>84</v>
      </c>
      <c r="C58" s="83">
        <v>83</v>
      </c>
      <c r="D58" s="83">
        <v>58</v>
      </c>
      <c r="E58" s="83">
        <v>58</v>
      </c>
      <c r="F58" s="83">
        <v>55</v>
      </c>
      <c r="G58" s="104">
        <v>56</v>
      </c>
      <c r="H58" s="39">
        <f t="shared" si="6"/>
        <v>197</v>
      </c>
      <c r="I58" s="39">
        <f t="shared" si="6"/>
        <v>197</v>
      </c>
      <c r="J58" s="39">
        <f t="shared" si="7"/>
        <v>394</v>
      </c>
      <c r="K58" s="28">
        <v>434</v>
      </c>
      <c r="L58" s="30">
        <f t="shared" si="8"/>
        <v>-10.152284263959391</v>
      </c>
    </row>
    <row r="59" spans="1:12" ht="14.5">
      <c r="A59" s="1" t="s">
        <v>17</v>
      </c>
      <c r="B59" s="83">
        <v>109</v>
      </c>
      <c r="C59" s="83">
        <v>109</v>
      </c>
      <c r="D59" s="83">
        <v>98</v>
      </c>
      <c r="E59" s="83">
        <v>98</v>
      </c>
      <c r="F59" s="123">
        <v>105</v>
      </c>
      <c r="G59" s="124">
        <v>105</v>
      </c>
      <c r="H59" s="39">
        <f t="shared" si="6"/>
        <v>312</v>
      </c>
      <c r="I59" s="39">
        <f t="shared" si="6"/>
        <v>312</v>
      </c>
      <c r="J59" s="39">
        <f t="shared" si="7"/>
        <v>624</v>
      </c>
      <c r="K59" s="28">
        <v>672</v>
      </c>
      <c r="L59" s="30">
        <f t="shared" si="8"/>
        <v>-7.6923076923076925</v>
      </c>
    </row>
    <row r="60" spans="1:12" ht="14.5">
      <c r="A60" s="1" t="s">
        <v>10</v>
      </c>
      <c r="B60" s="83"/>
      <c r="C60" s="83"/>
      <c r="D60" s="83"/>
      <c r="E60" s="83"/>
      <c r="F60" s="83"/>
      <c r="G60" s="104"/>
      <c r="H60" s="39">
        <f t="shared" si="6"/>
        <v>0</v>
      </c>
      <c r="I60" s="39">
        <f t="shared" si="6"/>
        <v>0</v>
      </c>
      <c r="J60" s="39">
        <f t="shared" si="7"/>
        <v>0</v>
      </c>
      <c r="K60" s="28">
        <v>0</v>
      </c>
      <c r="L60" s="30"/>
    </row>
    <row r="61" spans="1:12" ht="14.5">
      <c r="A61" s="1" t="s">
        <v>18</v>
      </c>
      <c r="B61" s="83">
        <v>44</v>
      </c>
      <c r="C61" s="83">
        <v>44</v>
      </c>
      <c r="D61" s="83">
        <v>54</v>
      </c>
      <c r="E61" s="83">
        <v>54</v>
      </c>
      <c r="F61" s="83">
        <v>52</v>
      </c>
      <c r="G61" s="104">
        <v>52</v>
      </c>
      <c r="H61" s="39">
        <f t="shared" si="6"/>
        <v>150</v>
      </c>
      <c r="I61" s="39">
        <f t="shared" si="6"/>
        <v>150</v>
      </c>
      <c r="J61" s="39">
        <f t="shared" si="7"/>
        <v>300</v>
      </c>
      <c r="K61" s="28">
        <v>232</v>
      </c>
      <c r="L61" s="30">
        <f t="shared" si="8"/>
        <v>22.666666666666664</v>
      </c>
    </row>
    <row r="62" spans="1:12" ht="14.5">
      <c r="A62" s="1" t="s">
        <v>10</v>
      </c>
      <c r="B62" s="83"/>
      <c r="C62" s="83"/>
      <c r="D62" s="83"/>
      <c r="E62" s="83"/>
      <c r="F62" s="83"/>
      <c r="G62" s="104"/>
      <c r="H62" s="39"/>
      <c r="I62" s="39"/>
      <c r="J62" s="39"/>
      <c r="K62" s="28"/>
      <c r="L62" s="30"/>
    </row>
    <row r="63" spans="1:12" ht="13">
      <c r="A63" s="1" t="s">
        <v>19</v>
      </c>
      <c r="B63" s="115">
        <v>123</v>
      </c>
      <c r="C63" s="115">
        <v>120</v>
      </c>
      <c r="D63" s="130">
        <v>97</v>
      </c>
      <c r="E63" s="130">
        <v>98</v>
      </c>
      <c r="F63" s="115">
        <v>82</v>
      </c>
      <c r="G63" s="115">
        <v>77</v>
      </c>
      <c r="H63" s="39">
        <f t="shared" si="6"/>
        <v>302</v>
      </c>
      <c r="I63" s="39">
        <f t="shared" si="6"/>
        <v>295</v>
      </c>
      <c r="J63" s="39">
        <f t="shared" si="7"/>
        <v>597</v>
      </c>
      <c r="K63" s="28">
        <v>2448</v>
      </c>
      <c r="L63" s="30">
        <f t="shared" si="8"/>
        <v>-310.0502512562814</v>
      </c>
    </row>
    <row r="64" spans="1:12" ht="14.5">
      <c r="A64" s="1" t="s">
        <v>20</v>
      </c>
      <c r="B64" s="83">
        <v>12</v>
      </c>
      <c r="C64" s="83">
        <v>12</v>
      </c>
      <c r="D64" s="83">
        <v>13</v>
      </c>
      <c r="E64" s="83">
        <v>11</v>
      </c>
      <c r="F64" s="83"/>
      <c r="G64" s="104"/>
      <c r="H64" s="39">
        <f t="shared" si="6"/>
        <v>25</v>
      </c>
      <c r="I64" s="39">
        <f t="shared" si="6"/>
        <v>23</v>
      </c>
      <c r="J64" s="39">
        <f t="shared" si="7"/>
        <v>48</v>
      </c>
      <c r="K64" s="28">
        <v>0</v>
      </c>
      <c r="L64" s="30"/>
    </row>
    <row r="65" spans="1:12" ht="14.5">
      <c r="A65" s="1" t="s">
        <v>21</v>
      </c>
      <c r="B65" s="83">
        <v>73</v>
      </c>
      <c r="C65" s="83">
        <v>73</v>
      </c>
      <c r="D65" s="131">
        <v>69</v>
      </c>
      <c r="E65" s="132">
        <v>69</v>
      </c>
      <c r="F65" s="133">
        <v>82</v>
      </c>
      <c r="G65" s="91">
        <v>83</v>
      </c>
      <c r="H65" s="39">
        <f t="shared" si="6"/>
        <v>224</v>
      </c>
      <c r="I65" s="39">
        <f t="shared" si="6"/>
        <v>225</v>
      </c>
      <c r="J65" s="39">
        <f t="shared" si="7"/>
        <v>449</v>
      </c>
      <c r="K65" s="28">
        <v>404</v>
      </c>
      <c r="L65" s="30">
        <f t="shared" si="8"/>
        <v>10.022271714922049</v>
      </c>
    </row>
    <row r="66" spans="1:12" ht="14.5">
      <c r="A66" s="1" t="s">
        <v>20</v>
      </c>
      <c r="B66" s="83"/>
      <c r="C66" s="83"/>
      <c r="D66" s="83"/>
      <c r="E66" s="83"/>
      <c r="F66" s="83"/>
      <c r="G66" s="104"/>
      <c r="H66" s="39">
        <f t="shared" si="6"/>
        <v>0</v>
      </c>
      <c r="I66" s="39">
        <f t="shared" si="6"/>
        <v>0</v>
      </c>
      <c r="J66" s="39">
        <f t="shared" si="7"/>
        <v>0</v>
      </c>
      <c r="K66" s="28">
        <v>0</v>
      </c>
      <c r="L66" s="30"/>
    </row>
    <row r="67" spans="1:12" ht="14.5">
      <c r="A67" s="1" t="s">
        <v>22</v>
      </c>
      <c r="B67" s="91">
        <v>253</v>
      </c>
      <c r="C67" s="91">
        <v>262</v>
      </c>
      <c r="D67" s="132">
        <v>263</v>
      </c>
      <c r="E67" s="132">
        <v>273</v>
      </c>
      <c r="F67" s="91">
        <v>239</v>
      </c>
      <c r="G67" s="91">
        <v>251</v>
      </c>
      <c r="H67" s="39">
        <f t="shared" si="6"/>
        <v>755</v>
      </c>
      <c r="I67" s="39">
        <f t="shared" si="6"/>
        <v>786</v>
      </c>
      <c r="J67" s="39">
        <f t="shared" si="7"/>
        <v>1541</v>
      </c>
      <c r="K67" s="28">
        <v>1050</v>
      </c>
      <c r="L67" s="30">
        <f t="shared" si="8"/>
        <v>31.862426995457493</v>
      </c>
    </row>
    <row r="68" spans="1:12" ht="14.5">
      <c r="A68" s="1" t="s">
        <v>20</v>
      </c>
      <c r="B68" s="83">
        <v>104</v>
      </c>
      <c r="C68" s="83">
        <v>94</v>
      </c>
      <c r="D68" s="132">
        <v>127</v>
      </c>
      <c r="E68" s="132">
        <v>112</v>
      </c>
      <c r="F68" s="91">
        <v>139</v>
      </c>
      <c r="G68" s="91">
        <v>127</v>
      </c>
      <c r="H68" s="39">
        <f t="shared" si="6"/>
        <v>370</v>
      </c>
      <c r="I68" s="39">
        <f t="shared" si="6"/>
        <v>333</v>
      </c>
      <c r="J68" s="39">
        <f t="shared" si="7"/>
        <v>703</v>
      </c>
      <c r="K68" s="28">
        <v>529</v>
      </c>
      <c r="L68" s="30">
        <f t="shared" si="8"/>
        <v>24.751066856330013</v>
      </c>
    </row>
    <row r="69" spans="1:12" ht="14.5">
      <c r="A69" s="1" t="s">
        <v>23</v>
      </c>
      <c r="B69" s="91">
        <v>306</v>
      </c>
      <c r="C69" s="91">
        <v>306</v>
      </c>
      <c r="D69" s="132">
        <v>417</v>
      </c>
      <c r="E69" s="132">
        <v>412</v>
      </c>
      <c r="F69" s="91">
        <v>376</v>
      </c>
      <c r="G69" s="91">
        <v>377</v>
      </c>
      <c r="H69" s="39">
        <f t="shared" si="6"/>
        <v>1099</v>
      </c>
      <c r="I69" s="39">
        <f t="shared" si="6"/>
        <v>1095</v>
      </c>
      <c r="J69" s="39">
        <f t="shared" si="7"/>
        <v>2194</v>
      </c>
      <c r="K69" s="28">
        <v>2425</v>
      </c>
      <c r="L69" s="30">
        <f t="shared" si="8"/>
        <v>-10.528714676390155</v>
      </c>
    </row>
    <row r="70" spans="1:12" ht="14.5">
      <c r="A70" s="1" t="s">
        <v>10</v>
      </c>
      <c r="B70" s="83"/>
      <c r="C70" s="83"/>
      <c r="D70" s="83"/>
      <c r="E70" s="83"/>
      <c r="F70" s="83"/>
      <c r="G70" s="104"/>
      <c r="H70" s="39">
        <f t="shared" si="6"/>
        <v>0</v>
      </c>
      <c r="I70" s="39">
        <f t="shared" si="6"/>
        <v>0</v>
      </c>
      <c r="J70" s="39">
        <f t="shared" si="7"/>
        <v>0</v>
      </c>
      <c r="K70" s="28">
        <v>0</v>
      </c>
      <c r="L70" s="30"/>
    </row>
    <row r="71" spans="1:12" ht="14.5">
      <c r="A71" s="1" t="s">
        <v>24</v>
      </c>
      <c r="B71" s="83">
        <v>4</v>
      </c>
      <c r="C71" s="83">
        <v>4</v>
      </c>
      <c r="D71" s="83">
        <v>3</v>
      </c>
      <c r="E71" s="83">
        <v>3</v>
      </c>
      <c r="F71" s="83">
        <v>0</v>
      </c>
      <c r="G71" s="104">
        <v>0</v>
      </c>
      <c r="H71" s="39">
        <f t="shared" si="6"/>
        <v>7</v>
      </c>
      <c r="I71" s="39">
        <f t="shared" si="6"/>
        <v>7</v>
      </c>
      <c r="J71" s="39">
        <f t="shared" si="7"/>
        <v>14</v>
      </c>
      <c r="K71" s="28">
        <v>0</v>
      </c>
      <c r="L71" s="30"/>
    </row>
    <row r="72" spans="1:12" ht="14.5">
      <c r="A72" s="1" t="s">
        <v>10</v>
      </c>
      <c r="B72" s="83"/>
      <c r="C72" s="83"/>
      <c r="D72" s="83"/>
      <c r="E72" s="83"/>
      <c r="F72" s="83"/>
      <c r="G72" s="104"/>
      <c r="H72" s="39"/>
      <c r="I72" s="39"/>
      <c r="J72" s="39"/>
      <c r="K72" s="28"/>
      <c r="L72" s="30"/>
    </row>
    <row r="73" spans="1:12" ht="14.5">
      <c r="A73" s="1" t="s">
        <v>25</v>
      </c>
      <c r="B73" s="83">
        <v>1750</v>
      </c>
      <c r="C73" s="83">
        <v>1756</v>
      </c>
      <c r="D73" s="83">
        <v>1596</v>
      </c>
      <c r="E73" s="83">
        <v>1603</v>
      </c>
      <c r="F73" s="83">
        <v>1548</v>
      </c>
      <c r="G73" s="104">
        <v>1549</v>
      </c>
      <c r="H73" s="39">
        <f t="shared" si="6"/>
        <v>4894</v>
      </c>
      <c r="I73" s="39">
        <f t="shared" si="6"/>
        <v>4908</v>
      </c>
      <c r="J73" s="39">
        <f t="shared" si="7"/>
        <v>9802</v>
      </c>
      <c r="K73" s="28">
        <v>15527</v>
      </c>
      <c r="L73" s="30">
        <f t="shared" si="8"/>
        <v>-58.406447663742092</v>
      </c>
    </row>
    <row r="74" spans="1:12" ht="14.5">
      <c r="A74" s="1" t="s">
        <v>26</v>
      </c>
      <c r="B74" s="83">
        <v>899</v>
      </c>
      <c r="C74" s="83">
        <v>889</v>
      </c>
      <c r="D74" s="83">
        <v>900</v>
      </c>
      <c r="E74" s="83">
        <v>886</v>
      </c>
      <c r="F74" s="83">
        <v>896</v>
      </c>
      <c r="G74" s="104">
        <v>899</v>
      </c>
      <c r="H74" s="39">
        <f t="shared" si="6"/>
        <v>2695</v>
      </c>
      <c r="I74" s="39">
        <f t="shared" si="6"/>
        <v>2674</v>
      </c>
      <c r="J74" s="39">
        <f t="shared" si="7"/>
        <v>5369</v>
      </c>
      <c r="K74" s="28">
        <v>6691</v>
      </c>
      <c r="L74" s="30">
        <f t="shared" si="8"/>
        <v>-24.622834792326316</v>
      </c>
    </row>
    <row r="75" spans="1:12" ht="13">
      <c r="A75" s="1" t="s">
        <v>27</v>
      </c>
      <c r="B75" s="129">
        <v>571</v>
      </c>
      <c r="C75" s="129">
        <v>553</v>
      </c>
      <c r="D75" s="129">
        <v>533</v>
      </c>
      <c r="E75" s="129">
        <v>539</v>
      </c>
      <c r="F75" s="129">
        <v>500</v>
      </c>
      <c r="G75" s="129">
        <v>503</v>
      </c>
      <c r="H75" s="39">
        <f t="shared" si="6"/>
        <v>1604</v>
      </c>
      <c r="I75" s="39">
        <f t="shared" si="6"/>
        <v>1595</v>
      </c>
      <c r="J75" s="39">
        <f t="shared" si="7"/>
        <v>3199</v>
      </c>
      <c r="K75" s="28">
        <v>3902</v>
      </c>
      <c r="L75" s="30">
        <f t="shared" si="8"/>
        <v>-21.975617380431384</v>
      </c>
    </row>
    <row r="76" spans="1:12" ht="13">
      <c r="A76" s="1" t="s">
        <v>26</v>
      </c>
      <c r="B76" s="83">
        <v>72</v>
      </c>
      <c r="C76" s="83">
        <v>71</v>
      </c>
      <c r="D76" s="83">
        <v>88</v>
      </c>
      <c r="E76" s="83">
        <v>88</v>
      </c>
      <c r="F76" s="129">
        <v>66</v>
      </c>
      <c r="G76" s="129">
        <v>68</v>
      </c>
      <c r="H76" s="39">
        <f t="shared" si="6"/>
        <v>226</v>
      </c>
      <c r="I76" s="39">
        <f t="shared" si="6"/>
        <v>227</v>
      </c>
      <c r="J76" s="39">
        <f t="shared" si="7"/>
        <v>453</v>
      </c>
      <c r="K76" s="28">
        <v>459</v>
      </c>
      <c r="L76" s="30">
        <f t="shared" si="8"/>
        <v>-1.3245033112582782</v>
      </c>
    </row>
    <row r="77" spans="1:12" ht="14.5">
      <c r="A77" s="1" t="s">
        <v>28</v>
      </c>
      <c r="B77" s="83">
        <v>91</v>
      </c>
      <c r="C77" s="83">
        <v>91</v>
      </c>
      <c r="D77" s="83">
        <v>120</v>
      </c>
      <c r="E77" s="83">
        <v>120</v>
      </c>
      <c r="F77" s="83">
        <v>100</v>
      </c>
      <c r="G77" s="104">
        <v>100</v>
      </c>
      <c r="H77" s="39">
        <f t="shared" si="6"/>
        <v>311</v>
      </c>
      <c r="I77" s="39">
        <f t="shared" si="6"/>
        <v>311</v>
      </c>
      <c r="J77" s="39">
        <f t="shared" si="7"/>
        <v>622</v>
      </c>
      <c r="K77" s="28">
        <v>643</v>
      </c>
      <c r="L77" s="30">
        <f t="shared" si="8"/>
        <v>-3.3762057877813509</v>
      </c>
    </row>
    <row r="78" spans="1:12" ht="14.5">
      <c r="A78" s="1" t="s">
        <v>26</v>
      </c>
      <c r="B78" s="83"/>
      <c r="C78" s="83"/>
      <c r="D78" s="83"/>
      <c r="E78" s="83"/>
      <c r="F78" s="83"/>
      <c r="G78" s="104"/>
      <c r="H78" s="39">
        <f t="shared" si="6"/>
        <v>0</v>
      </c>
      <c r="I78" s="39">
        <f t="shared" si="6"/>
        <v>0</v>
      </c>
      <c r="J78" s="39">
        <f t="shared" si="7"/>
        <v>0</v>
      </c>
      <c r="K78" s="28">
        <v>0</v>
      </c>
      <c r="L78" s="30"/>
    </row>
    <row r="79" spans="1:12" ht="14.5">
      <c r="A79" s="1" t="s">
        <v>29</v>
      </c>
      <c r="B79" s="83">
        <v>24</v>
      </c>
      <c r="C79" s="83">
        <v>24</v>
      </c>
      <c r="D79" s="83">
        <v>25</v>
      </c>
      <c r="E79" s="83">
        <v>25</v>
      </c>
      <c r="F79" s="83">
        <v>28</v>
      </c>
      <c r="G79" s="104">
        <v>28</v>
      </c>
      <c r="H79" s="39">
        <f t="shared" si="6"/>
        <v>77</v>
      </c>
      <c r="I79" s="39">
        <f t="shared" si="6"/>
        <v>77</v>
      </c>
      <c r="J79" s="39">
        <f t="shared" si="7"/>
        <v>154</v>
      </c>
      <c r="K79" s="28">
        <v>419</v>
      </c>
      <c r="L79" s="30">
        <f t="shared" si="8"/>
        <v>-172.07792207792207</v>
      </c>
    </row>
    <row r="80" spans="1:12" ht="14.5">
      <c r="A80" s="1" t="s">
        <v>26</v>
      </c>
      <c r="B80" s="83"/>
      <c r="C80" s="83"/>
      <c r="D80" s="83"/>
      <c r="E80" s="83"/>
      <c r="F80" s="83"/>
      <c r="G80" s="104"/>
      <c r="H80" s="39">
        <f t="shared" si="6"/>
        <v>0</v>
      </c>
      <c r="I80" s="39">
        <f t="shared" si="6"/>
        <v>0</v>
      </c>
      <c r="J80" s="39">
        <f t="shared" si="7"/>
        <v>0</v>
      </c>
      <c r="K80" s="28">
        <v>0</v>
      </c>
      <c r="L80" s="30"/>
    </row>
    <row r="81" spans="1:14" ht="14.5">
      <c r="A81" s="1" t="s">
        <v>30</v>
      </c>
      <c r="B81" s="134">
        <v>28</v>
      </c>
      <c r="C81" s="134">
        <v>28</v>
      </c>
      <c r="D81" s="83">
        <v>27</v>
      </c>
      <c r="E81" s="83">
        <v>27</v>
      </c>
      <c r="F81" s="83">
        <v>36</v>
      </c>
      <c r="G81" s="104">
        <v>36</v>
      </c>
      <c r="H81" s="39">
        <f t="shared" si="6"/>
        <v>91</v>
      </c>
      <c r="I81" s="39">
        <f t="shared" si="6"/>
        <v>91</v>
      </c>
      <c r="J81" s="39">
        <f t="shared" si="7"/>
        <v>182</v>
      </c>
      <c r="K81" s="28">
        <v>158</v>
      </c>
      <c r="L81" s="30">
        <f t="shared" si="8"/>
        <v>13.186813186813188</v>
      </c>
    </row>
    <row r="82" spans="1:14" ht="14.5">
      <c r="A82" s="1" t="s">
        <v>26</v>
      </c>
      <c r="B82" s="83"/>
      <c r="C82" s="83"/>
      <c r="D82" s="83"/>
      <c r="E82" s="83"/>
      <c r="F82" s="83"/>
      <c r="G82" s="104"/>
      <c r="H82" s="39">
        <f t="shared" si="6"/>
        <v>0</v>
      </c>
      <c r="I82" s="39">
        <f t="shared" si="6"/>
        <v>0</v>
      </c>
      <c r="J82" s="39">
        <f t="shared" si="7"/>
        <v>0</v>
      </c>
      <c r="K82" s="28">
        <v>0</v>
      </c>
      <c r="L82" s="30"/>
    </row>
    <row r="83" spans="1:14" ht="13">
      <c r="A83" s="1" t="s">
        <v>31</v>
      </c>
      <c r="B83" s="129">
        <v>273</v>
      </c>
      <c r="C83" s="129">
        <v>273</v>
      </c>
      <c r="D83" s="129">
        <v>289</v>
      </c>
      <c r="E83" s="129">
        <v>289</v>
      </c>
      <c r="F83" s="129">
        <v>267</v>
      </c>
      <c r="G83" s="129">
        <v>267</v>
      </c>
      <c r="H83" s="39">
        <f t="shared" si="6"/>
        <v>829</v>
      </c>
      <c r="I83" s="39">
        <f t="shared" si="6"/>
        <v>829</v>
      </c>
      <c r="J83" s="39">
        <f t="shared" si="7"/>
        <v>1658</v>
      </c>
      <c r="K83" s="28">
        <v>1262</v>
      </c>
      <c r="L83" s="30">
        <f t="shared" si="8"/>
        <v>23.88419782870929</v>
      </c>
    </row>
    <row r="84" spans="1:14" ht="14.5">
      <c r="A84" s="1" t="s">
        <v>32</v>
      </c>
      <c r="B84" s="83"/>
      <c r="C84" s="83"/>
      <c r="D84" s="83"/>
      <c r="E84" s="83"/>
      <c r="F84" s="83"/>
      <c r="G84" s="104"/>
      <c r="H84" s="39">
        <f t="shared" si="6"/>
        <v>0</v>
      </c>
      <c r="I84" s="39">
        <f t="shared" si="6"/>
        <v>0</v>
      </c>
      <c r="J84" s="39">
        <f t="shared" si="7"/>
        <v>0</v>
      </c>
      <c r="K84" s="28">
        <v>1270</v>
      </c>
      <c r="L84" s="30"/>
    </row>
    <row r="85" spans="1:14" ht="13">
      <c r="A85" s="1" t="s">
        <v>33</v>
      </c>
      <c r="B85" s="4">
        <f t="shared" ref="B85:G85" si="9">B84+B83+B81+B79+B77+B75+B73+B71+B69+B67+B65+B63+B61+B59+B58+B56+B54+B53+B52+B50</f>
        <v>6565</v>
      </c>
      <c r="C85" s="4">
        <f t="shared" si="9"/>
        <v>6556</v>
      </c>
      <c r="D85" s="4">
        <f t="shared" si="9"/>
        <v>6541</v>
      </c>
      <c r="E85" s="4">
        <f t="shared" si="9"/>
        <v>6533</v>
      </c>
      <c r="F85" s="4">
        <f t="shared" si="9"/>
        <v>5879</v>
      </c>
      <c r="G85" s="4">
        <f t="shared" si="9"/>
        <v>5885</v>
      </c>
      <c r="H85" s="21">
        <f t="shared" si="6"/>
        <v>18985</v>
      </c>
      <c r="I85" s="21">
        <f t="shared" si="6"/>
        <v>18974</v>
      </c>
      <c r="J85" s="21">
        <f t="shared" si="7"/>
        <v>37959</v>
      </c>
      <c r="K85" s="28">
        <v>43276</v>
      </c>
      <c r="L85" s="30">
        <f t="shared" si="8"/>
        <v>-14.007218314497221</v>
      </c>
      <c r="M85" s="45"/>
      <c r="N85" s="45"/>
    </row>
    <row r="86" spans="1:14" ht="13">
      <c r="A86" s="1" t="s">
        <v>34</v>
      </c>
      <c r="B86" s="4">
        <f>B82+B80+B78+B76+B74+B70+B68+B66+B64+B60+B55+B51+B62+B72+B57</f>
        <v>1496</v>
      </c>
      <c r="C86" s="4">
        <f t="shared" ref="C86:G86" si="10">C82+C80+C78+C76+C74+C70+C68+C66+C64+C60+C55+C51+C62+C72+C57</f>
        <v>1475</v>
      </c>
      <c r="D86" s="4">
        <f t="shared" si="10"/>
        <v>1598</v>
      </c>
      <c r="E86" s="4">
        <f t="shared" si="10"/>
        <v>1567</v>
      </c>
      <c r="F86" s="4">
        <f t="shared" si="10"/>
        <v>1537</v>
      </c>
      <c r="G86" s="4">
        <f t="shared" si="10"/>
        <v>1530</v>
      </c>
      <c r="H86" s="21">
        <f t="shared" si="6"/>
        <v>4631</v>
      </c>
      <c r="I86" s="21">
        <f t="shared" si="6"/>
        <v>4572</v>
      </c>
      <c r="J86" s="21">
        <f t="shared" si="7"/>
        <v>9203</v>
      </c>
      <c r="K86" s="28">
        <v>9228</v>
      </c>
      <c r="L86" s="30">
        <f t="shared" si="8"/>
        <v>-0.27165054873410843</v>
      </c>
      <c r="M86" s="45"/>
      <c r="N86" s="45"/>
    </row>
    <row r="87" spans="1:14" ht="13">
      <c r="A87" s="1" t="s">
        <v>35</v>
      </c>
      <c r="B87" s="4">
        <f t="shared" ref="B87:G87" si="11">B86+B85</f>
        <v>8061</v>
      </c>
      <c r="C87" s="4">
        <f t="shared" si="11"/>
        <v>8031</v>
      </c>
      <c r="D87" s="4">
        <f t="shared" si="11"/>
        <v>8139</v>
      </c>
      <c r="E87" s="4">
        <f t="shared" si="11"/>
        <v>8100</v>
      </c>
      <c r="F87" s="4">
        <f t="shared" si="11"/>
        <v>7416</v>
      </c>
      <c r="G87" s="4">
        <f t="shared" si="11"/>
        <v>7415</v>
      </c>
      <c r="H87" s="21">
        <f t="shared" si="6"/>
        <v>23616</v>
      </c>
      <c r="I87" s="21">
        <f t="shared" si="6"/>
        <v>23546</v>
      </c>
      <c r="J87" s="21">
        <f t="shared" si="7"/>
        <v>47162</v>
      </c>
      <c r="K87" s="28">
        <v>52504</v>
      </c>
      <c r="L87" s="30">
        <f t="shared" si="8"/>
        <v>-11.326915737246088</v>
      </c>
      <c r="M87" s="45"/>
      <c r="N87" s="45"/>
    </row>
    <row r="88" spans="1:14" ht="13">
      <c r="A88" s="5" t="s">
        <v>36</v>
      </c>
      <c r="B88" s="6"/>
      <c r="C88" s="6"/>
      <c r="D88" s="6"/>
      <c r="E88" s="6"/>
      <c r="F88" s="6"/>
      <c r="G88" s="6"/>
      <c r="H88" s="6"/>
      <c r="I88" s="6"/>
      <c r="J88" s="6"/>
      <c r="K88" s="41"/>
      <c r="L88" s="41"/>
    </row>
    <row r="89" spans="1:14" ht="13">
      <c r="A89" s="5"/>
      <c r="B89" s="6"/>
      <c r="C89" s="6"/>
      <c r="D89" s="6"/>
      <c r="E89" s="6"/>
      <c r="F89" s="6"/>
      <c r="G89" s="6"/>
      <c r="H89" s="6"/>
      <c r="I89" s="6"/>
      <c r="J89" s="6"/>
      <c r="K89" s="41"/>
      <c r="L89" s="41"/>
    </row>
    <row r="90" spans="1:14" ht="13">
      <c r="A90" s="159" t="s">
        <v>0</v>
      </c>
      <c r="B90" s="159"/>
      <c r="C90" s="159"/>
      <c r="D90" s="159"/>
      <c r="E90" s="159"/>
      <c r="F90" s="159"/>
      <c r="G90" s="159"/>
      <c r="H90" s="159"/>
      <c r="I90" s="159"/>
      <c r="J90" s="159"/>
      <c r="K90" s="40"/>
      <c r="L90" s="40"/>
    </row>
    <row r="91" spans="1:14" ht="13">
      <c r="A91" s="157" t="s">
        <v>63</v>
      </c>
      <c r="B91" s="157"/>
      <c r="C91" s="157"/>
      <c r="D91" s="157"/>
      <c r="E91" s="157"/>
      <c r="F91" s="157"/>
      <c r="G91" s="157"/>
      <c r="H91" s="157"/>
      <c r="I91" s="157"/>
      <c r="J91" s="157"/>
      <c r="K91" s="38"/>
      <c r="L91" s="38"/>
    </row>
    <row r="92" spans="1:14" ht="12.75" customHeight="1">
      <c r="A92" s="1" t="s">
        <v>1</v>
      </c>
      <c r="B92" s="157" t="s">
        <v>40</v>
      </c>
      <c r="C92" s="157"/>
      <c r="D92" s="157" t="s">
        <v>41</v>
      </c>
      <c r="E92" s="157"/>
      <c r="F92" s="157" t="s">
        <v>42</v>
      </c>
      <c r="G92" s="157"/>
      <c r="H92" s="157" t="s">
        <v>5</v>
      </c>
      <c r="I92" s="157"/>
      <c r="J92" s="1" t="s">
        <v>6</v>
      </c>
      <c r="K92" s="158" t="s">
        <v>60</v>
      </c>
      <c r="L92" s="150" t="s">
        <v>58</v>
      </c>
    </row>
    <row r="93" spans="1:14" ht="13">
      <c r="A93" s="1"/>
      <c r="B93" s="32" t="s">
        <v>37</v>
      </c>
      <c r="C93" s="32" t="s">
        <v>38</v>
      </c>
      <c r="D93" s="32" t="s">
        <v>37</v>
      </c>
      <c r="E93" s="32" t="s">
        <v>38</v>
      </c>
      <c r="F93" s="32" t="s">
        <v>37</v>
      </c>
      <c r="G93" s="32" t="s">
        <v>38</v>
      </c>
      <c r="H93" s="32" t="s">
        <v>37</v>
      </c>
      <c r="I93" s="32" t="s">
        <v>38</v>
      </c>
      <c r="J93" s="1" t="s">
        <v>5</v>
      </c>
      <c r="K93" s="158"/>
      <c r="L93" s="150"/>
    </row>
    <row r="94" spans="1:14" ht="13">
      <c r="A94" s="1" t="s">
        <v>9</v>
      </c>
      <c r="B94" s="30">
        <v>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22">
        <f>B94+D94+F94</f>
        <v>0</v>
      </c>
      <c r="I94" s="22">
        <f>C94+E94+G94</f>
        <v>0</v>
      </c>
      <c r="J94" s="22">
        <f>H94+I94</f>
        <v>0</v>
      </c>
      <c r="K94" s="28">
        <v>0</v>
      </c>
      <c r="L94" s="38"/>
    </row>
    <row r="95" spans="1:14" ht="14.5">
      <c r="A95" s="1" t="s">
        <v>10</v>
      </c>
      <c r="B95" s="135">
        <v>3106</v>
      </c>
      <c r="C95" s="103">
        <v>4711</v>
      </c>
      <c r="D95" s="103">
        <v>695</v>
      </c>
      <c r="E95" s="28">
        <v>426311</v>
      </c>
      <c r="F95" s="136">
        <v>6757</v>
      </c>
      <c r="G95" s="83">
        <v>481114.43</v>
      </c>
      <c r="H95" s="22">
        <f>B95+D95+F95</f>
        <v>10558</v>
      </c>
      <c r="I95" s="22">
        <f t="shared" ref="H95:I127" si="12">C95+E95+G95</f>
        <v>912136.42999999993</v>
      </c>
      <c r="J95" s="22">
        <f t="shared" ref="J95:J127" si="13">H95+I95</f>
        <v>922694.42999999993</v>
      </c>
      <c r="K95" s="28">
        <v>458430</v>
      </c>
      <c r="L95" s="30">
        <f>(J95-K95)/K95*100</f>
        <v>101.27269812185065</v>
      </c>
    </row>
    <row r="96" spans="1:14" ht="13">
      <c r="A96" s="1" t="s">
        <v>11</v>
      </c>
      <c r="B96" s="30">
        <v>0</v>
      </c>
      <c r="C96" s="30">
        <v>0</v>
      </c>
      <c r="D96" s="37">
        <v>0</v>
      </c>
      <c r="E96" s="37">
        <v>0</v>
      </c>
      <c r="F96" s="37">
        <v>0</v>
      </c>
      <c r="G96" s="37">
        <v>0</v>
      </c>
      <c r="H96" s="22">
        <f t="shared" si="12"/>
        <v>0</v>
      </c>
      <c r="I96" s="22">
        <f t="shared" si="12"/>
        <v>0</v>
      </c>
      <c r="J96" s="22">
        <f t="shared" si="13"/>
        <v>0</v>
      </c>
      <c r="K96" s="28">
        <v>0</v>
      </c>
      <c r="L96" s="30"/>
    </row>
    <row r="97" spans="1:12" ht="13">
      <c r="A97" s="1" t="s">
        <v>12</v>
      </c>
      <c r="B97" s="37">
        <v>0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22">
        <f t="shared" si="12"/>
        <v>0</v>
      </c>
      <c r="I97" s="22">
        <f t="shared" si="12"/>
        <v>0</v>
      </c>
      <c r="J97" s="22">
        <f t="shared" si="13"/>
        <v>0</v>
      </c>
      <c r="K97" s="28">
        <v>0</v>
      </c>
      <c r="L97" s="30"/>
    </row>
    <row r="98" spans="1:12" ht="13">
      <c r="A98" s="1" t="s">
        <v>13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22">
        <f t="shared" si="12"/>
        <v>0</v>
      </c>
      <c r="I98" s="22">
        <f t="shared" si="12"/>
        <v>0</v>
      </c>
      <c r="J98" s="22">
        <f t="shared" si="13"/>
        <v>0</v>
      </c>
      <c r="K98" s="28">
        <v>0</v>
      </c>
      <c r="L98" s="30"/>
    </row>
    <row r="99" spans="1:12" ht="13">
      <c r="A99" s="1" t="s">
        <v>14</v>
      </c>
      <c r="B99" s="37">
        <v>0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22">
        <f t="shared" si="12"/>
        <v>0</v>
      </c>
      <c r="I99" s="22">
        <f t="shared" si="12"/>
        <v>0</v>
      </c>
      <c r="J99" s="22">
        <f t="shared" si="13"/>
        <v>0</v>
      </c>
      <c r="K99" s="28">
        <v>0</v>
      </c>
      <c r="L99" s="30"/>
    </row>
    <row r="100" spans="1:12" ht="13">
      <c r="A100" s="1" t="s">
        <v>15</v>
      </c>
      <c r="B100" s="37">
        <v>0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22">
        <f t="shared" si="12"/>
        <v>0</v>
      </c>
      <c r="I100" s="22">
        <f t="shared" si="12"/>
        <v>0</v>
      </c>
      <c r="J100" s="22">
        <f t="shared" si="13"/>
        <v>0</v>
      </c>
      <c r="K100" s="28">
        <v>0</v>
      </c>
      <c r="L100" s="30"/>
    </row>
    <row r="101" spans="1:12" ht="13">
      <c r="A101" s="1" t="s">
        <v>14</v>
      </c>
      <c r="B101" s="30"/>
      <c r="C101" s="30"/>
      <c r="D101" s="30"/>
      <c r="E101" s="30"/>
      <c r="F101" s="30"/>
      <c r="G101" s="30"/>
      <c r="H101" s="22">
        <f>B101+D101+F101</f>
        <v>0</v>
      </c>
      <c r="I101" s="22">
        <f>C101+E101+G101</f>
        <v>0</v>
      </c>
      <c r="J101" s="22">
        <f>H101+I101</f>
        <v>0</v>
      </c>
      <c r="K101" s="28"/>
      <c r="L101" s="30"/>
    </row>
    <row r="102" spans="1:12" ht="13">
      <c r="A102" s="1" t="s">
        <v>16</v>
      </c>
      <c r="B102" s="30">
        <v>0</v>
      </c>
      <c r="C102" s="30">
        <v>0</v>
      </c>
      <c r="D102" s="37">
        <v>0</v>
      </c>
      <c r="E102" s="37">
        <v>0</v>
      </c>
      <c r="F102" s="37">
        <v>0</v>
      </c>
      <c r="G102" s="37">
        <v>0</v>
      </c>
      <c r="H102" s="22">
        <f t="shared" si="12"/>
        <v>0</v>
      </c>
      <c r="I102" s="22">
        <f t="shared" si="12"/>
        <v>0</v>
      </c>
      <c r="J102" s="22">
        <f t="shared" si="13"/>
        <v>0</v>
      </c>
      <c r="K102" s="28">
        <v>0</v>
      </c>
      <c r="L102" s="30"/>
    </row>
    <row r="103" spans="1:12" ht="13">
      <c r="A103" s="1" t="s">
        <v>17</v>
      </c>
      <c r="B103" s="30">
        <v>0</v>
      </c>
      <c r="C103" s="30">
        <v>0</v>
      </c>
      <c r="D103" s="37">
        <v>0</v>
      </c>
      <c r="E103" s="37">
        <v>0</v>
      </c>
      <c r="F103" s="37">
        <v>0</v>
      </c>
      <c r="G103" s="37">
        <v>0</v>
      </c>
      <c r="H103" s="22">
        <f t="shared" si="12"/>
        <v>0</v>
      </c>
      <c r="I103" s="22">
        <f t="shared" si="12"/>
        <v>0</v>
      </c>
      <c r="J103" s="22">
        <f t="shared" si="13"/>
        <v>0</v>
      </c>
      <c r="K103" s="28">
        <v>0</v>
      </c>
      <c r="L103" s="30"/>
    </row>
    <row r="104" spans="1:12" ht="13">
      <c r="A104" s="1" t="s">
        <v>10</v>
      </c>
      <c r="B104" s="37">
        <v>0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22">
        <f t="shared" si="12"/>
        <v>0</v>
      </c>
      <c r="I104" s="22">
        <f t="shared" si="12"/>
        <v>0</v>
      </c>
      <c r="J104" s="22">
        <f t="shared" si="13"/>
        <v>0</v>
      </c>
      <c r="K104" s="28">
        <v>0</v>
      </c>
      <c r="L104" s="30"/>
    </row>
    <row r="105" spans="1:12" ht="13">
      <c r="A105" s="1" t="s">
        <v>18</v>
      </c>
      <c r="B105" s="37">
        <v>0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22">
        <f t="shared" si="12"/>
        <v>0</v>
      </c>
      <c r="I105" s="22">
        <f t="shared" si="12"/>
        <v>0</v>
      </c>
      <c r="J105" s="22">
        <f t="shared" si="13"/>
        <v>0</v>
      </c>
      <c r="K105" s="28">
        <v>0</v>
      </c>
      <c r="L105" s="30"/>
    </row>
    <row r="106" spans="1:12" ht="13">
      <c r="A106" s="1" t="s">
        <v>19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22">
        <f t="shared" si="12"/>
        <v>0</v>
      </c>
      <c r="I106" s="22">
        <f t="shared" si="12"/>
        <v>0</v>
      </c>
      <c r="J106" s="22">
        <f t="shared" si="13"/>
        <v>0</v>
      </c>
      <c r="K106" s="28">
        <v>0</v>
      </c>
      <c r="L106" s="30"/>
    </row>
    <row r="107" spans="1:12" ht="13">
      <c r="A107" s="1" t="s">
        <v>20</v>
      </c>
      <c r="B107" s="37">
        <v>0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22">
        <f t="shared" si="12"/>
        <v>0</v>
      </c>
      <c r="I107" s="22">
        <f t="shared" si="12"/>
        <v>0</v>
      </c>
      <c r="J107" s="22">
        <f t="shared" si="13"/>
        <v>0</v>
      </c>
      <c r="K107" s="28"/>
      <c r="L107" s="30"/>
    </row>
    <row r="108" spans="1:12" ht="13">
      <c r="A108" s="1" t="s">
        <v>21</v>
      </c>
      <c r="B108" s="37">
        <v>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22">
        <f t="shared" si="12"/>
        <v>0</v>
      </c>
      <c r="I108" s="22">
        <f t="shared" si="12"/>
        <v>0</v>
      </c>
      <c r="J108" s="22">
        <f t="shared" si="13"/>
        <v>0</v>
      </c>
      <c r="K108" s="28">
        <v>0</v>
      </c>
      <c r="L108" s="30"/>
    </row>
    <row r="109" spans="1:12" ht="13">
      <c r="A109" s="1" t="s">
        <v>20</v>
      </c>
      <c r="B109" s="37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22">
        <f t="shared" si="12"/>
        <v>0</v>
      </c>
      <c r="I109" s="22">
        <f t="shared" si="12"/>
        <v>0</v>
      </c>
      <c r="J109" s="22">
        <f t="shared" si="13"/>
        <v>0</v>
      </c>
      <c r="K109" s="28">
        <v>0</v>
      </c>
      <c r="L109" s="30"/>
    </row>
    <row r="110" spans="1:12" ht="14.5">
      <c r="A110" s="1" t="s">
        <v>22</v>
      </c>
      <c r="B110" s="106">
        <v>10146</v>
      </c>
      <c r="C110" s="137"/>
      <c r="D110" s="137">
        <v>25186.7</v>
      </c>
      <c r="E110" s="83"/>
      <c r="F110" s="138">
        <v>751744.3</v>
      </c>
      <c r="G110" s="139"/>
      <c r="H110" s="22">
        <f>B110+D110+F110</f>
        <v>787077</v>
      </c>
      <c r="I110" s="22">
        <f t="shared" si="12"/>
        <v>0</v>
      </c>
      <c r="J110" s="22">
        <f>H110+I110</f>
        <v>787077</v>
      </c>
      <c r="K110" s="28">
        <v>0</v>
      </c>
      <c r="L110" s="30"/>
    </row>
    <row r="111" spans="1:12" ht="14.5">
      <c r="A111" s="1" t="s">
        <v>20</v>
      </c>
      <c r="B111" s="140">
        <v>918553</v>
      </c>
      <c r="C111" s="141">
        <v>1191404.7</v>
      </c>
      <c r="D111" s="142">
        <v>413165.9</v>
      </c>
      <c r="E111" s="143">
        <v>413165.9</v>
      </c>
      <c r="F111" s="139">
        <v>284303.2</v>
      </c>
      <c r="G111" s="138">
        <v>311743.2</v>
      </c>
      <c r="H111" s="22">
        <f t="shared" si="12"/>
        <v>1616022.0999999999</v>
      </c>
      <c r="I111" s="22">
        <f t="shared" si="12"/>
        <v>1916313.8</v>
      </c>
      <c r="J111" s="22">
        <f t="shared" si="13"/>
        <v>3532335.9</v>
      </c>
      <c r="K111" s="28">
        <v>1270260.8</v>
      </c>
      <c r="L111" s="30">
        <f>(J111-K111)/K111*100</f>
        <v>178.0795801932957</v>
      </c>
    </row>
    <row r="112" spans="1:12" ht="13">
      <c r="A112" s="1" t="s">
        <v>23</v>
      </c>
      <c r="B112" s="30">
        <v>0</v>
      </c>
      <c r="C112" s="30">
        <v>0</v>
      </c>
      <c r="D112" s="37">
        <v>0</v>
      </c>
      <c r="E112" s="37">
        <v>0</v>
      </c>
      <c r="F112" s="37">
        <v>0</v>
      </c>
      <c r="G112" s="37">
        <v>0</v>
      </c>
      <c r="H112" s="22">
        <f t="shared" si="12"/>
        <v>0</v>
      </c>
      <c r="I112" s="22">
        <f t="shared" si="12"/>
        <v>0</v>
      </c>
      <c r="J112" s="22">
        <f t="shared" si="13"/>
        <v>0</v>
      </c>
      <c r="K112" s="28">
        <v>0</v>
      </c>
      <c r="L112" s="30"/>
    </row>
    <row r="113" spans="1:13" ht="13">
      <c r="A113" s="1" t="s">
        <v>10</v>
      </c>
      <c r="B113" s="37">
        <v>0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22">
        <f t="shared" si="12"/>
        <v>0</v>
      </c>
      <c r="I113" s="22">
        <f t="shared" si="12"/>
        <v>0</v>
      </c>
      <c r="J113" s="22">
        <f t="shared" si="13"/>
        <v>0</v>
      </c>
      <c r="K113" s="28">
        <v>0</v>
      </c>
      <c r="L113" s="30"/>
    </row>
    <row r="114" spans="1:13" ht="13">
      <c r="A114" s="1" t="s">
        <v>24</v>
      </c>
      <c r="B114" s="37">
        <v>0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22">
        <f t="shared" si="12"/>
        <v>0</v>
      </c>
      <c r="I114" s="22">
        <f t="shared" si="12"/>
        <v>0</v>
      </c>
      <c r="J114" s="22">
        <f t="shared" si="13"/>
        <v>0</v>
      </c>
      <c r="K114" s="28">
        <v>0</v>
      </c>
      <c r="L114" s="30"/>
    </row>
    <row r="115" spans="1:13" ht="13">
      <c r="A115" s="1" t="s">
        <v>25</v>
      </c>
      <c r="B115" s="30">
        <v>0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22">
        <f t="shared" si="12"/>
        <v>0</v>
      </c>
      <c r="J115" s="22">
        <f t="shared" si="13"/>
        <v>0</v>
      </c>
      <c r="K115" s="28">
        <v>0</v>
      </c>
      <c r="L115" s="30"/>
    </row>
    <row r="116" spans="1:13" ht="14.5">
      <c r="A116" s="1" t="s">
        <v>26</v>
      </c>
      <c r="B116" s="83">
        <v>5242932.21</v>
      </c>
      <c r="C116" s="83">
        <v>260771</v>
      </c>
      <c r="D116" s="83">
        <v>5427513.1600000001</v>
      </c>
      <c r="E116" s="83">
        <v>260771</v>
      </c>
      <c r="F116" s="104">
        <v>1739874</v>
      </c>
      <c r="G116" s="30"/>
      <c r="H116" s="22">
        <f>B116+D116+F116</f>
        <v>12410319.370000001</v>
      </c>
      <c r="I116" s="22">
        <f>C116+E116+G116</f>
        <v>521542</v>
      </c>
      <c r="J116" s="22">
        <f t="shared" si="13"/>
        <v>12931861.370000001</v>
      </c>
      <c r="K116" s="28">
        <v>37392870.740000002</v>
      </c>
      <c r="L116" s="30">
        <f t="shared" ref="L116:L128" si="14">(J116-K116)/K116*100</f>
        <v>-65.41623813823287</v>
      </c>
    </row>
    <row r="117" spans="1:13" ht="13">
      <c r="A117" s="1" t="s">
        <v>27</v>
      </c>
      <c r="B117" s="37">
        <v>0</v>
      </c>
      <c r="C117" s="37">
        <v>0</v>
      </c>
      <c r="D117" s="37">
        <v>0</v>
      </c>
      <c r="E117" s="37">
        <v>0</v>
      </c>
      <c r="F117" s="37">
        <v>0</v>
      </c>
      <c r="G117" s="30">
        <v>0</v>
      </c>
      <c r="H117" s="22">
        <f t="shared" ref="H117" si="15">B117+D117+F117</f>
        <v>0</v>
      </c>
      <c r="I117" s="22">
        <f t="shared" si="12"/>
        <v>0</v>
      </c>
      <c r="J117" s="22">
        <f t="shared" si="13"/>
        <v>0</v>
      </c>
      <c r="K117" s="28">
        <v>0</v>
      </c>
      <c r="L117" s="30"/>
    </row>
    <row r="118" spans="1:13" ht="13">
      <c r="A118" s="1" t="s">
        <v>26</v>
      </c>
      <c r="B118" s="66">
        <v>596.76800000000003</v>
      </c>
      <c r="C118" s="144">
        <v>9448</v>
      </c>
      <c r="D118" s="123">
        <v>40428</v>
      </c>
      <c r="E118" s="56">
        <v>5019973</v>
      </c>
      <c r="F118" s="56">
        <v>34611</v>
      </c>
      <c r="G118" s="56">
        <v>5641530</v>
      </c>
      <c r="H118" s="22">
        <f>B118+D118+F118</f>
        <v>75635.767999999996</v>
      </c>
      <c r="I118" s="22">
        <f t="shared" si="12"/>
        <v>10670951</v>
      </c>
      <c r="J118" s="22">
        <f t="shared" si="13"/>
        <v>10746586.767999999</v>
      </c>
      <c r="K118" s="28">
        <v>2755574</v>
      </c>
      <c r="L118" s="30">
        <f t="shared" si="14"/>
        <v>289.99449000462334</v>
      </c>
    </row>
    <row r="119" spans="1:13" ht="13">
      <c r="A119" s="1" t="s">
        <v>28</v>
      </c>
      <c r="B119" s="37">
        <v>0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22">
        <f t="shared" si="12"/>
        <v>0</v>
      </c>
      <c r="I119" s="22">
        <f t="shared" si="12"/>
        <v>0</v>
      </c>
      <c r="J119" s="22">
        <f t="shared" si="13"/>
        <v>0</v>
      </c>
      <c r="K119" s="28">
        <v>0</v>
      </c>
      <c r="L119" s="30"/>
    </row>
    <row r="120" spans="1:13" ht="13">
      <c r="A120" s="1" t="s">
        <v>26</v>
      </c>
      <c r="B120" s="37">
        <v>0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22">
        <f t="shared" si="12"/>
        <v>0</v>
      </c>
      <c r="I120" s="22">
        <f t="shared" si="12"/>
        <v>0</v>
      </c>
      <c r="J120" s="22">
        <f t="shared" si="13"/>
        <v>0</v>
      </c>
      <c r="K120" s="28">
        <v>0</v>
      </c>
      <c r="L120" s="30"/>
    </row>
    <row r="121" spans="1:13" ht="13">
      <c r="A121" s="1" t="s">
        <v>29</v>
      </c>
      <c r="B121" s="37">
        <v>0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22">
        <f t="shared" si="12"/>
        <v>0</v>
      </c>
      <c r="I121" s="22">
        <f t="shared" si="12"/>
        <v>0</v>
      </c>
      <c r="J121" s="22">
        <f t="shared" si="13"/>
        <v>0</v>
      </c>
      <c r="K121" s="28">
        <v>0</v>
      </c>
      <c r="L121" s="30"/>
    </row>
    <row r="122" spans="1:13" ht="13">
      <c r="A122" s="1" t="s">
        <v>26</v>
      </c>
      <c r="B122" s="37">
        <v>0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22">
        <f t="shared" si="12"/>
        <v>0</v>
      </c>
      <c r="I122" s="22">
        <f t="shared" si="12"/>
        <v>0</v>
      </c>
      <c r="J122" s="22">
        <f t="shared" si="13"/>
        <v>0</v>
      </c>
      <c r="K122" s="28">
        <v>0</v>
      </c>
      <c r="L122" s="30"/>
    </row>
    <row r="123" spans="1:13" ht="13">
      <c r="A123" s="1" t="s">
        <v>30</v>
      </c>
      <c r="B123" s="37">
        <v>0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22">
        <f t="shared" si="12"/>
        <v>0</v>
      </c>
      <c r="I123" s="22">
        <f t="shared" si="12"/>
        <v>0</v>
      </c>
      <c r="J123" s="22">
        <f t="shared" si="13"/>
        <v>0</v>
      </c>
      <c r="K123" s="28">
        <v>0</v>
      </c>
      <c r="L123" s="30"/>
    </row>
    <row r="124" spans="1:13" ht="13">
      <c r="A124" s="1" t="s">
        <v>31</v>
      </c>
      <c r="B124" s="37">
        <v>0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22">
        <f t="shared" si="12"/>
        <v>0</v>
      </c>
      <c r="I124" s="22">
        <f t="shared" si="12"/>
        <v>0</v>
      </c>
      <c r="J124" s="22">
        <f t="shared" si="13"/>
        <v>0</v>
      </c>
      <c r="K124" s="28">
        <v>0</v>
      </c>
      <c r="L124" s="30"/>
    </row>
    <row r="125" spans="1:13" ht="13">
      <c r="A125" s="1" t="s">
        <v>32</v>
      </c>
      <c r="B125" s="37">
        <v>0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22">
        <f t="shared" si="12"/>
        <v>0</v>
      </c>
      <c r="I125" s="22">
        <f t="shared" si="12"/>
        <v>0</v>
      </c>
      <c r="J125" s="22">
        <f t="shared" si="13"/>
        <v>0</v>
      </c>
      <c r="K125" s="28">
        <v>0</v>
      </c>
      <c r="L125" s="30"/>
    </row>
    <row r="126" spans="1:13" ht="13">
      <c r="A126" s="1" t="s">
        <v>33</v>
      </c>
      <c r="B126" s="37">
        <f>B94+B100+B110+B115+B117</f>
        <v>10146</v>
      </c>
      <c r="C126" s="37">
        <f t="shared" ref="C126:G126" si="16">C94+C100+C110+C115+C117</f>
        <v>0</v>
      </c>
      <c r="D126" s="37">
        <f t="shared" si="16"/>
        <v>25186.7</v>
      </c>
      <c r="E126" s="37">
        <f t="shared" si="16"/>
        <v>0</v>
      </c>
      <c r="F126" s="37">
        <f t="shared" si="16"/>
        <v>751744.3</v>
      </c>
      <c r="G126" s="37">
        <f t="shared" si="16"/>
        <v>0</v>
      </c>
      <c r="H126" s="22">
        <f t="shared" si="12"/>
        <v>787077</v>
      </c>
      <c r="I126" s="22">
        <f t="shared" si="12"/>
        <v>0</v>
      </c>
      <c r="J126" s="22">
        <f t="shared" si="13"/>
        <v>787077</v>
      </c>
      <c r="K126" s="28">
        <v>0</v>
      </c>
      <c r="L126" s="30"/>
      <c r="M126" s="149"/>
    </row>
    <row r="127" spans="1:13" ht="13">
      <c r="A127" s="1" t="s">
        <v>34</v>
      </c>
      <c r="B127" s="20">
        <f>B95+B101+B111+B116+B118</f>
        <v>6165187.9780000001</v>
      </c>
      <c r="C127" s="20">
        <f t="shared" ref="C127:G127" si="17">C95+C101+C111+C116+C118</f>
        <v>1466334.7</v>
      </c>
      <c r="D127" s="20">
        <f t="shared" si="17"/>
        <v>5881802.0600000005</v>
      </c>
      <c r="E127" s="20">
        <f t="shared" si="17"/>
        <v>6120220.9000000004</v>
      </c>
      <c r="F127" s="20">
        <f t="shared" si="17"/>
        <v>2065545.2</v>
      </c>
      <c r="G127" s="20">
        <f t="shared" si="17"/>
        <v>6434387.6299999999</v>
      </c>
      <c r="H127" s="22">
        <f t="shared" si="12"/>
        <v>14112535.238</v>
      </c>
      <c r="I127" s="22">
        <f t="shared" si="12"/>
        <v>14020943.23</v>
      </c>
      <c r="J127" s="22">
        <f t="shared" si="13"/>
        <v>28133478.468000002</v>
      </c>
      <c r="K127" s="28">
        <v>0</v>
      </c>
      <c r="L127" s="30"/>
    </row>
    <row r="128" spans="1:13" ht="13">
      <c r="A128" s="1" t="s">
        <v>35</v>
      </c>
      <c r="B128" s="20">
        <f>B126+B127</f>
        <v>6175333.9780000001</v>
      </c>
      <c r="C128" s="20">
        <f t="shared" ref="C128:J128" si="18">C126+C127</f>
        <v>1466334.7</v>
      </c>
      <c r="D128" s="20">
        <f t="shared" si="18"/>
        <v>5906988.7600000007</v>
      </c>
      <c r="E128" s="20">
        <f t="shared" si="18"/>
        <v>6120220.9000000004</v>
      </c>
      <c r="F128" s="20">
        <f t="shared" si="18"/>
        <v>2817289.5</v>
      </c>
      <c r="G128" s="20">
        <f t="shared" si="18"/>
        <v>6434387.6299999999</v>
      </c>
      <c r="H128" s="20">
        <f t="shared" si="18"/>
        <v>14899612.238</v>
      </c>
      <c r="I128" s="20">
        <f t="shared" si="18"/>
        <v>14020943.23</v>
      </c>
      <c r="J128" s="20">
        <f t="shared" si="18"/>
        <v>28920555.468000002</v>
      </c>
      <c r="K128" s="20">
        <v>42040389.540000007</v>
      </c>
      <c r="L128" s="30">
        <f t="shared" si="14"/>
        <v>-31.207689118857772</v>
      </c>
    </row>
    <row r="129" spans="1:12" ht="13">
      <c r="A129" s="5" t="s">
        <v>36</v>
      </c>
      <c r="B129" s="6"/>
      <c r="C129" s="6"/>
      <c r="D129" s="6"/>
      <c r="E129" s="6"/>
      <c r="F129" s="6"/>
      <c r="G129" s="6"/>
      <c r="H129" s="6"/>
      <c r="I129" s="6"/>
      <c r="J129" s="6"/>
      <c r="K129" s="41"/>
      <c r="L129" s="41"/>
    </row>
    <row r="130" spans="1:12" ht="13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41"/>
      <c r="L130" s="41"/>
    </row>
    <row r="131" spans="1:12" s="41" customFormat="1" ht="13">
      <c r="A131" s="5"/>
      <c r="B131" s="6"/>
      <c r="C131" s="6"/>
      <c r="D131" s="6"/>
      <c r="E131" s="6"/>
      <c r="F131" s="6"/>
      <c r="G131" s="6"/>
      <c r="H131" s="6"/>
      <c r="I131" s="6"/>
      <c r="J131" s="6"/>
    </row>
    <row r="132" spans="1:12" ht="13">
      <c r="A132" s="159" t="s">
        <v>0</v>
      </c>
      <c r="B132" s="159"/>
      <c r="C132" s="159"/>
      <c r="D132" s="159"/>
      <c r="E132" s="159"/>
      <c r="F132" s="159"/>
      <c r="G132" s="159"/>
      <c r="H132" s="159"/>
      <c r="I132" s="159"/>
      <c r="J132" s="159"/>
      <c r="K132" s="40"/>
      <c r="L132" s="40"/>
    </row>
    <row r="133" spans="1:12" ht="13">
      <c r="A133" s="157" t="s">
        <v>64</v>
      </c>
      <c r="B133" s="157"/>
      <c r="C133" s="157"/>
      <c r="D133" s="157"/>
      <c r="E133" s="157"/>
      <c r="F133" s="157"/>
      <c r="G133" s="157"/>
      <c r="H133" s="157"/>
      <c r="I133" s="157"/>
      <c r="J133" s="157"/>
      <c r="K133" s="38"/>
      <c r="L133" s="38"/>
    </row>
    <row r="134" spans="1:12" ht="12.75" customHeight="1">
      <c r="A134" s="1" t="s">
        <v>1</v>
      </c>
      <c r="B134" s="157" t="s">
        <v>40</v>
      </c>
      <c r="C134" s="157"/>
      <c r="D134" s="157" t="s">
        <v>41</v>
      </c>
      <c r="E134" s="157"/>
      <c r="F134" s="157" t="s">
        <v>42</v>
      </c>
      <c r="G134" s="157"/>
      <c r="H134" s="157" t="s">
        <v>5</v>
      </c>
      <c r="I134" s="157"/>
      <c r="J134" s="1" t="s">
        <v>6</v>
      </c>
      <c r="K134" s="158" t="s">
        <v>60</v>
      </c>
      <c r="L134" s="150" t="s">
        <v>58</v>
      </c>
    </row>
    <row r="135" spans="1:12" ht="13">
      <c r="A135" s="1"/>
      <c r="B135" s="32" t="s">
        <v>37</v>
      </c>
      <c r="C135" s="32" t="s">
        <v>38</v>
      </c>
      <c r="D135" s="32" t="s">
        <v>37</v>
      </c>
      <c r="E135" s="32" t="s">
        <v>38</v>
      </c>
      <c r="F135" s="32" t="s">
        <v>37</v>
      </c>
      <c r="G135" s="32" t="s">
        <v>38</v>
      </c>
      <c r="H135" s="32" t="s">
        <v>37</v>
      </c>
      <c r="I135" s="32" t="s">
        <v>38</v>
      </c>
      <c r="J135" s="1" t="s">
        <v>5</v>
      </c>
      <c r="K135" s="158"/>
      <c r="L135" s="150"/>
    </row>
    <row r="136" spans="1:12" ht="13">
      <c r="A136" s="1" t="s">
        <v>9</v>
      </c>
      <c r="B136" s="37">
        <v>0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22">
        <f>B136+D136+F136</f>
        <v>0</v>
      </c>
      <c r="I136" s="22">
        <f>C136+E136+G136</f>
        <v>0</v>
      </c>
      <c r="J136" s="22">
        <f>H136+I136</f>
        <v>0</v>
      </c>
      <c r="K136" s="22">
        <f t="shared" ref="J136:K170" si="19">I136+J136</f>
        <v>0</v>
      </c>
      <c r="L136" s="38"/>
    </row>
    <row r="137" spans="1:12" ht="15" thickBot="1">
      <c r="A137" s="1" t="s">
        <v>10</v>
      </c>
      <c r="B137" s="145">
        <v>4711</v>
      </c>
      <c r="C137" s="145">
        <v>695</v>
      </c>
      <c r="D137" s="146">
        <v>5764</v>
      </c>
      <c r="E137" s="146">
        <v>1021</v>
      </c>
      <c r="F137" s="147">
        <v>4908</v>
      </c>
      <c r="G137" s="148">
        <v>72</v>
      </c>
      <c r="H137" s="22">
        <f t="shared" ref="H137:I170" si="20">B137+D137+F137</f>
        <v>15383</v>
      </c>
      <c r="I137" s="22">
        <f t="shared" si="20"/>
        <v>1788</v>
      </c>
      <c r="J137" s="22">
        <f t="shared" si="19"/>
        <v>17171</v>
      </c>
      <c r="K137" s="46">
        <v>270993</v>
      </c>
      <c r="L137" s="30">
        <f t="shared" ref="L137" si="21">(J137-K137)/K137*100</f>
        <v>-93.663673969438321</v>
      </c>
    </row>
    <row r="138" spans="1:12" ht="13">
      <c r="A138" s="1" t="s">
        <v>11</v>
      </c>
      <c r="B138" s="37">
        <v>0</v>
      </c>
      <c r="C138" s="37">
        <v>0</v>
      </c>
      <c r="D138" s="37">
        <v>0</v>
      </c>
      <c r="E138" s="37">
        <v>0</v>
      </c>
      <c r="F138" s="37">
        <v>0</v>
      </c>
      <c r="G138" s="37">
        <v>0</v>
      </c>
      <c r="H138" s="22">
        <f t="shared" si="20"/>
        <v>0</v>
      </c>
      <c r="I138" s="22">
        <f t="shared" si="20"/>
        <v>0</v>
      </c>
      <c r="J138" s="22">
        <f t="shared" si="19"/>
        <v>0</v>
      </c>
      <c r="K138" s="22">
        <f t="shared" si="19"/>
        <v>0</v>
      </c>
      <c r="L138" s="38"/>
    </row>
    <row r="139" spans="1:12" ht="13">
      <c r="A139" s="1" t="s">
        <v>12</v>
      </c>
      <c r="B139" s="37">
        <v>0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22">
        <f t="shared" si="20"/>
        <v>0</v>
      </c>
      <c r="I139" s="22">
        <f t="shared" si="20"/>
        <v>0</v>
      </c>
      <c r="J139" s="22">
        <f t="shared" si="19"/>
        <v>0</v>
      </c>
      <c r="K139" s="22">
        <f t="shared" si="19"/>
        <v>0</v>
      </c>
      <c r="L139" s="38"/>
    </row>
    <row r="140" spans="1:12" ht="13">
      <c r="A140" s="1" t="s">
        <v>13</v>
      </c>
      <c r="B140" s="37">
        <v>0</v>
      </c>
      <c r="C140" s="37">
        <v>0</v>
      </c>
      <c r="D140" s="37">
        <v>0</v>
      </c>
      <c r="E140" s="37">
        <v>0</v>
      </c>
      <c r="F140" s="37">
        <v>0</v>
      </c>
      <c r="G140" s="37">
        <v>0</v>
      </c>
      <c r="H140" s="22">
        <f t="shared" si="20"/>
        <v>0</v>
      </c>
      <c r="I140" s="22">
        <f t="shared" si="20"/>
        <v>0</v>
      </c>
      <c r="J140" s="22">
        <f t="shared" si="19"/>
        <v>0</v>
      </c>
      <c r="K140" s="22">
        <f t="shared" si="19"/>
        <v>0</v>
      </c>
      <c r="L140" s="38"/>
    </row>
    <row r="141" spans="1:12" ht="13">
      <c r="A141" s="1" t="s">
        <v>14</v>
      </c>
      <c r="B141" s="37">
        <v>0</v>
      </c>
      <c r="C141" s="37">
        <v>0</v>
      </c>
      <c r="D141" s="37">
        <v>0</v>
      </c>
      <c r="E141" s="37">
        <v>0</v>
      </c>
      <c r="F141" s="37">
        <v>0</v>
      </c>
      <c r="G141" s="37">
        <v>0</v>
      </c>
      <c r="H141" s="22">
        <f t="shared" si="20"/>
        <v>0</v>
      </c>
      <c r="I141" s="22">
        <f t="shared" si="20"/>
        <v>0</v>
      </c>
      <c r="J141" s="22">
        <f t="shared" si="19"/>
        <v>0</v>
      </c>
      <c r="K141" s="22">
        <f t="shared" si="19"/>
        <v>0</v>
      </c>
      <c r="L141" s="38"/>
    </row>
    <row r="142" spans="1:12" ht="13">
      <c r="A142" s="1" t="s">
        <v>15</v>
      </c>
      <c r="B142" s="37">
        <v>0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22">
        <f t="shared" si="20"/>
        <v>0</v>
      </c>
      <c r="I142" s="22">
        <f t="shared" si="20"/>
        <v>0</v>
      </c>
      <c r="J142" s="22">
        <f t="shared" si="19"/>
        <v>0</v>
      </c>
      <c r="K142" s="22">
        <f t="shared" si="19"/>
        <v>0</v>
      </c>
      <c r="L142" s="38"/>
    </row>
    <row r="143" spans="1:12" ht="13">
      <c r="A143" s="1"/>
      <c r="B143" s="37">
        <v>0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22">
        <f>B143+D143+F143</f>
        <v>0</v>
      </c>
      <c r="I143" s="22">
        <f>C143+E143+G143</f>
        <v>0</v>
      </c>
      <c r="J143" s="22">
        <f>H143+I143</f>
        <v>0</v>
      </c>
      <c r="K143" s="22">
        <f t="shared" si="19"/>
        <v>0</v>
      </c>
      <c r="L143" s="38"/>
    </row>
    <row r="144" spans="1:12" ht="13">
      <c r="A144" s="1" t="s">
        <v>16</v>
      </c>
      <c r="B144" s="37">
        <v>0</v>
      </c>
      <c r="C144" s="37">
        <v>0</v>
      </c>
      <c r="D144" s="37">
        <v>0</v>
      </c>
      <c r="E144" s="37">
        <v>0</v>
      </c>
      <c r="F144" s="37">
        <v>0</v>
      </c>
      <c r="G144" s="37">
        <v>0</v>
      </c>
      <c r="H144" s="22">
        <f>B144+D144+F144</f>
        <v>0</v>
      </c>
      <c r="I144" s="22">
        <f>C144+E144+G144</f>
        <v>0</v>
      </c>
      <c r="J144" s="22">
        <f>H144+I144</f>
        <v>0</v>
      </c>
      <c r="K144" s="22">
        <f t="shared" si="19"/>
        <v>0</v>
      </c>
      <c r="L144" s="38"/>
    </row>
    <row r="145" spans="1:12" ht="13">
      <c r="A145" s="1" t="s">
        <v>17</v>
      </c>
      <c r="B145" s="37">
        <v>0</v>
      </c>
      <c r="C145" s="37">
        <v>0</v>
      </c>
      <c r="D145" s="37">
        <v>0</v>
      </c>
      <c r="E145" s="37">
        <v>0</v>
      </c>
      <c r="F145" s="37">
        <v>0</v>
      </c>
      <c r="G145" s="37">
        <v>0</v>
      </c>
      <c r="H145" s="22">
        <f t="shared" si="20"/>
        <v>0</v>
      </c>
      <c r="I145" s="22">
        <f t="shared" si="20"/>
        <v>0</v>
      </c>
      <c r="J145" s="22">
        <f t="shared" si="19"/>
        <v>0</v>
      </c>
      <c r="K145" s="22">
        <f t="shared" si="19"/>
        <v>0</v>
      </c>
      <c r="L145" s="38"/>
    </row>
    <row r="146" spans="1:12" ht="13">
      <c r="A146" s="1" t="s">
        <v>10</v>
      </c>
      <c r="B146" s="37">
        <v>0</v>
      </c>
      <c r="C146" s="37">
        <v>0</v>
      </c>
      <c r="D146" s="37">
        <v>0</v>
      </c>
      <c r="E146" s="37">
        <v>0</v>
      </c>
      <c r="F146" s="37">
        <v>0</v>
      </c>
      <c r="G146" s="37">
        <v>0</v>
      </c>
      <c r="H146" s="22">
        <f t="shared" si="20"/>
        <v>0</v>
      </c>
      <c r="I146" s="22">
        <f t="shared" si="20"/>
        <v>0</v>
      </c>
      <c r="J146" s="22">
        <f t="shared" si="19"/>
        <v>0</v>
      </c>
      <c r="K146" s="22">
        <f t="shared" si="19"/>
        <v>0</v>
      </c>
      <c r="L146" s="38"/>
    </row>
    <row r="147" spans="1:12" ht="13">
      <c r="A147" s="1" t="s">
        <v>18</v>
      </c>
      <c r="B147" s="37">
        <v>0</v>
      </c>
      <c r="C147" s="37">
        <v>0</v>
      </c>
      <c r="D147" s="37">
        <v>0</v>
      </c>
      <c r="E147" s="37">
        <v>0</v>
      </c>
      <c r="F147" s="37">
        <v>0</v>
      </c>
      <c r="G147" s="37">
        <v>0</v>
      </c>
      <c r="H147" s="22">
        <f t="shared" si="20"/>
        <v>0</v>
      </c>
      <c r="I147" s="22">
        <f t="shared" si="20"/>
        <v>0</v>
      </c>
      <c r="J147" s="22">
        <f t="shared" si="19"/>
        <v>0</v>
      </c>
      <c r="K147" s="22">
        <f t="shared" si="19"/>
        <v>0</v>
      </c>
      <c r="L147" s="38"/>
    </row>
    <row r="148" spans="1:12" ht="13">
      <c r="A148" s="1" t="s">
        <v>19</v>
      </c>
      <c r="B148" s="37">
        <v>0</v>
      </c>
      <c r="C148" s="37">
        <v>0</v>
      </c>
      <c r="D148" s="37">
        <v>0</v>
      </c>
      <c r="E148" s="37">
        <v>0</v>
      </c>
      <c r="F148" s="37">
        <v>0</v>
      </c>
      <c r="G148" s="37">
        <v>0</v>
      </c>
      <c r="H148" s="22">
        <f t="shared" si="20"/>
        <v>0</v>
      </c>
      <c r="I148" s="22">
        <f t="shared" si="20"/>
        <v>0</v>
      </c>
      <c r="J148" s="22">
        <f t="shared" si="19"/>
        <v>0</v>
      </c>
      <c r="K148" s="22">
        <f t="shared" si="19"/>
        <v>0</v>
      </c>
      <c r="L148" s="38"/>
    </row>
    <row r="149" spans="1:12" ht="13">
      <c r="A149" s="1" t="s">
        <v>20</v>
      </c>
      <c r="B149" s="37">
        <v>0</v>
      </c>
      <c r="C149" s="37">
        <v>0</v>
      </c>
      <c r="D149" s="37">
        <v>0</v>
      </c>
      <c r="E149" s="37">
        <v>0</v>
      </c>
      <c r="F149" s="37">
        <v>0</v>
      </c>
      <c r="G149" s="37">
        <v>0</v>
      </c>
      <c r="H149" s="22">
        <f t="shared" si="20"/>
        <v>0</v>
      </c>
      <c r="I149" s="22">
        <f t="shared" si="20"/>
        <v>0</v>
      </c>
      <c r="J149" s="22">
        <f t="shared" si="19"/>
        <v>0</v>
      </c>
      <c r="K149" s="22">
        <f t="shared" si="19"/>
        <v>0</v>
      </c>
      <c r="L149" s="38"/>
    </row>
    <row r="150" spans="1:12" ht="13">
      <c r="A150" s="1" t="s">
        <v>21</v>
      </c>
      <c r="B150" s="37">
        <v>0</v>
      </c>
      <c r="C150" s="37">
        <v>0</v>
      </c>
      <c r="D150" s="37">
        <v>0</v>
      </c>
      <c r="E150" s="37">
        <v>0</v>
      </c>
      <c r="F150" s="37">
        <v>0</v>
      </c>
      <c r="G150" s="37">
        <v>0</v>
      </c>
      <c r="H150" s="22">
        <f t="shared" si="20"/>
        <v>0</v>
      </c>
      <c r="I150" s="22">
        <f t="shared" si="20"/>
        <v>0</v>
      </c>
      <c r="J150" s="22">
        <f t="shared" si="19"/>
        <v>0</v>
      </c>
      <c r="K150" s="22">
        <f t="shared" si="19"/>
        <v>0</v>
      </c>
      <c r="L150" s="38"/>
    </row>
    <row r="151" spans="1:12" ht="13">
      <c r="A151" s="1" t="s">
        <v>20</v>
      </c>
      <c r="B151" s="37">
        <v>0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22">
        <f t="shared" si="20"/>
        <v>0</v>
      </c>
      <c r="I151" s="22">
        <f t="shared" si="20"/>
        <v>0</v>
      </c>
      <c r="J151" s="22">
        <f t="shared" si="19"/>
        <v>0</v>
      </c>
      <c r="K151" s="22">
        <f t="shared" si="19"/>
        <v>0</v>
      </c>
      <c r="L151" s="38"/>
    </row>
    <row r="152" spans="1:12" ht="13">
      <c r="A152" s="1" t="s">
        <v>22</v>
      </c>
      <c r="B152" s="23">
        <v>0</v>
      </c>
      <c r="C152" s="23"/>
      <c r="D152" s="23"/>
      <c r="E152" s="23"/>
      <c r="F152" s="23"/>
      <c r="G152" s="23"/>
      <c r="H152" s="22">
        <f t="shared" si="20"/>
        <v>0</v>
      </c>
      <c r="I152" s="22">
        <f t="shared" si="20"/>
        <v>0</v>
      </c>
      <c r="J152" s="22">
        <f t="shared" si="19"/>
        <v>0</v>
      </c>
      <c r="K152" s="22">
        <f t="shared" si="19"/>
        <v>0</v>
      </c>
      <c r="L152" s="38"/>
    </row>
    <row r="153" spans="1:12" ht="13">
      <c r="A153" s="1" t="s">
        <v>20</v>
      </c>
      <c r="B153" s="23">
        <v>0</v>
      </c>
      <c r="C153" s="23"/>
      <c r="D153" s="23"/>
      <c r="E153" s="23"/>
      <c r="F153" s="23"/>
      <c r="G153" s="23"/>
      <c r="H153" s="22">
        <f t="shared" si="20"/>
        <v>0</v>
      </c>
      <c r="I153" s="22">
        <f t="shared" si="20"/>
        <v>0</v>
      </c>
      <c r="J153" s="22">
        <f t="shared" si="19"/>
        <v>0</v>
      </c>
      <c r="K153" s="22">
        <f t="shared" si="19"/>
        <v>0</v>
      </c>
      <c r="L153" s="30"/>
    </row>
    <row r="154" spans="1:12" ht="13">
      <c r="A154" s="1" t="s">
        <v>23</v>
      </c>
      <c r="B154" s="37">
        <v>0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22">
        <f t="shared" si="20"/>
        <v>0</v>
      </c>
      <c r="I154" s="22">
        <f t="shared" si="20"/>
        <v>0</v>
      </c>
      <c r="J154" s="22">
        <f t="shared" si="19"/>
        <v>0</v>
      </c>
      <c r="K154" s="22">
        <f t="shared" si="19"/>
        <v>0</v>
      </c>
      <c r="L154" s="38"/>
    </row>
    <row r="155" spans="1:12" ht="13">
      <c r="A155" s="1" t="s">
        <v>10</v>
      </c>
      <c r="B155" s="37">
        <v>0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22">
        <f t="shared" si="20"/>
        <v>0</v>
      </c>
      <c r="I155" s="22">
        <f t="shared" si="20"/>
        <v>0</v>
      </c>
      <c r="J155" s="22">
        <f t="shared" si="19"/>
        <v>0</v>
      </c>
      <c r="K155" s="22">
        <f t="shared" si="19"/>
        <v>0</v>
      </c>
      <c r="L155" s="38"/>
    </row>
    <row r="156" spans="1:12" ht="13">
      <c r="A156" s="1" t="s">
        <v>24</v>
      </c>
      <c r="B156" s="37">
        <v>0</v>
      </c>
      <c r="C156" s="37">
        <v>0</v>
      </c>
      <c r="D156" s="37">
        <v>0</v>
      </c>
      <c r="E156" s="37">
        <v>0</v>
      </c>
      <c r="F156" s="37">
        <v>0</v>
      </c>
      <c r="G156" s="37">
        <v>0</v>
      </c>
      <c r="H156" s="22">
        <f t="shared" si="20"/>
        <v>0</v>
      </c>
      <c r="I156" s="22">
        <f t="shared" si="20"/>
        <v>0</v>
      </c>
      <c r="J156" s="22">
        <f t="shared" si="19"/>
        <v>0</v>
      </c>
      <c r="K156" s="22">
        <f t="shared" si="19"/>
        <v>0</v>
      </c>
      <c r="L156" s="38"/>
    </row>
    <row r="157" spans="1:12" ht="13">
      <c r="A157" s="1" t="s">
        <v>25</v>
      </c>
      <c r="B157" s="37">
        <v>0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22">
        <f t="shared" si="20"/>
        <v>0</v>
      </c>
      <c r="I157" s="22">
        <f t="shared" si="20"/>
        <v>0</v>
      </c>
      <c r="J157" s="22">
        <f t="shared" si="19"/>
        <v>0</v>
      </c>
      <c r="K157" s="22">
        <f t="shared" si="19"/>
        <v>0</v>
      </c>
      <c r="L157" s="38"/>
    </row>
    <row r="158" spans="1:12" ht="14.5">
      <c r="A158" s="1" t="s">
        <v>26</v>
      </c>
      <c r="B158" s="145">
        <v>491183</v>
      </c>
      <c r="C158" s="145">
        <v>4056416.11</v>
      </c>
      <c r="D158" s="145">
        <v>512964</v>
      </c>
      <c r="E158" s="145">
        <v>3165168.5</v>
      </c>
      <c r="F158" s="145">
        <v>2949981</v>
      </c>
      <c r="G158" s="148">
        <v>325654</v>
      </c>
      <c r="H158" s="22">
        <f>B158+D158+F158</f>
        <v>3954128</v>
      </c>
      <c r="I158" s="22">
        <f t="shared" si="20"/>
        <v>7547238.6099999994</v>
      </c>
      <c r="J158" s="22">
        <f t="shared" si="19"/>
        <v>11501366.609999999</v>
      </c>
      <c r="K158" s="38">
        <v>8042354.3499999996</v>
      </c>
      <c r="L158" s="30">
        <f t="shared" ref="L158" si="22">(J158-K158)/K158*100</f>
        <v>43.009945961906041</v>
      </c>
    </row>
    <row r="159" spans="1:12" ht="13">
      <c r="A159" s="1" t="s">
        <v>27</v>
      </c>
      <c r="B159" s="37">
        <v>0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22">
        <f t="shared" si="20"/>
        <v>0</v>
      </c>
      <c r="I159" s="22">
        <f t="shared" si="20"/>
        <v>0</v>
      </c>
      <c r="J159" s="22">
        <f t="shared" si="19"/>
        <v>0</v>
      </c>
      <c r="K159" s="22">
        <f t="shared" si="19"/>
        <v>0</v>
      </c>
      <c r="L159" s="38"/>
    </row>
    <row r="160" spans="1:12" ht="13">
      <c r="A160" s="1" t="s">
        <v>26</v>
      </c>
      <c r="B160" s="37">
        <v>0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22">
        <f t="shared" si="20"/>
        <v>0</v>
      </c>
      <c r="I160" s="22">
        <f t="shared" si="20"/>
        <v>0</v>
      </c>
      <c r="J160" s="22">
        <f t="shared" si="19"/>
        <v>0</v>
      </c>
      <c r="K160" s="22">
        <f t="shared" si="19"/>
        <v>0</v>
      </c>
      <c r="L160" s="38"/>
    </row>
    <row r="161" spans="1:12" ht="13">
      <c r="A161" s="1" t="s">
        <v>28</v>
      </c>
      <c r="B161" s="37">
        <v>0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22">
        <f t="shared" si="20"/>
        <v>0</v>
      </c>
      <c r="I161" s="22">
        <f t="shared" si="20"/>
        <v>0</v>
      </c>
      <c r="J161" s="22">
        <f t="shared" si="19"/>
        <v>0</v>
      </c>
      <c r="K161" s="22">
        <f t="shared" si="19"/>
        <v>0</v>
      </c>
      <c r="L161" s="38"/>
    </row>
    <row r="162" spans="1:12" ht="13">
      <c r="A162" s="1" t="s">
        <v>26</v>
      </c>
      <c r="B162" s="37">
        <v>0</v>
      </c>
      <c r="C162" s="37">
        <v>0</v>
      </c>
      <c r="D162" s="37">
        <v>0</v>
      </c>
      <c r="E162" s="37">
        <v>0</v>
      </c>
      <c r="F162" s="37">
        <v>0</v>
      </c>
      <c r="G162" s="37">
        <v>0</v>
      </c>
      <c r="H162" s="22">
        <f t="shared" si="20"/>
        <v>0</v>
      </c>
      <c r="I162" s="22">
        <f t="shared" si="20"/>
        <v>0</v>
      </c>
      <c r="J162" s="22">
        <f t="shared" si="19"/>
        <v>0</v>
      </c>
      <c r="K162" s="22">
        <f t="shared" si="19"/>
        <v>0</v>
      </c>
      <c r="L162" s="38"/>
    </row>
    <row r="163" spans="1:12" ht="13">
      <c r="A163" s="1" t="s">
        <v>29</v>
      </c>
      <c r="B163" s="37">
        <v>0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22">
        <f t="shared" si="20"/>
        <v>0</v>
      </c>
      <c r="I163" s="22">
        <f t="shared" si="20"/>
        <v>0</v>
      </c>
      <c r="J163" s="22">
        <f t="shared" si="19"/>
        <v>0</v>
      </c>
      <c r="K163" s="22">
        <f t="shared" si="19"/>
        <v>0</v>
      </c>
      <c r="L163" s="38"/>
    </row>
    <row r="164" spans="1:12" ht="13">
      <c r="A164" s="1" t="s">
        <v>26</v>
      </c>
      <c r="B164" s="37">
        <v>0</v>
      </c>
      <c r="C164" s="37">
        <v>0</v>
      </c>
      <c r="D164" s="37">
        <v>0</v>
      </c>
      <c r="E164" s="37">
        <v>0</v>
      </c>
      <c r="F164" s="37">
        <v>0</v>
      </c>
      <c r="G164" s="37">
        <v>0</v>
      </c>
      <c r="H164" s="22">
        <f t="shared" si="20"/>
        <v>0</v>
      </c>
      <c r="I164" s="22">
        <f t="shared" si="20"/>
        <v>0</v>
      </c>
      <c r="J164" s="22">
        <f t="shared" si="19"/>
        <v>0</v>
      </c>
      <c r="K164" s="22">
        <f t="shared" si="19"/>
        <v>0</v>
      </c>
      <c r="L164" s="38"/>
    </row>
    <row r="165" spans="1:12" ht="13">
      <c r="A165" s="1" t="s">
        <v>30</v>
      </c>
      <c r="B165" s="37">
        <v>0</v>
      </c>
      <c r="C165" s="37">
        <v>0</v>
      </c>
      <c r="D165" s="37">
        <v>0</v>
      </c>
      <c r="E165" s="37">
        <v>0</v>
      </c>
      <c r="F165" s="37">
        <v>0</v>
      </c>
      <c r="G165" s="37">
        <v>0</v>
      </c>
      <c r="H165" s="22">
        <f t="shared" si="20"/>
        <v>0</v>
      </c>
      <c r="I165" s="22">
        <f t="shared" si="20"/>
        <v>0</v>
      </c>
      <c r="J165" s="22">
        <f t="shared" si="19"/>
        <v>0</v>
      </c>
      <c r="K165" s="22">
        <f t="shared" si="19"/>
        <v>0</v>
      </c>
      <c r="L165" s="38"/>
    </row>
    <row r="166" spans="1:12" ht="13">
      <c r="A166" s="1" t="s">
        <v>31</v>
      </c>
      <c r="B166" s="37">
        <v>0</v>
      </c>
      <c r="C166" s="37">
        <v>0</v>
      </c>
      <c r="D166" s="37">
        <v>0</v>
      </c>
      <c r="E166" s="37">
        <v>0</v>
      </c>
      <c r="F166" s="37">
        <v>0</v>
      </c>
      <c r="G166" s="37">
        <v>0</v>
      </c>
      <c r="H166" s="22">
        <f t="shared" si="20"/>
        <v>0</v>
      </c>
      <c r="I166" s="22">
        <f t="shared" si="20"/>
        <v>0</v>
      </c>
      <c r="J166" s="22">
        <f t="shared" si="19"/>
        <v>0</v>
      </c>
      <c r="K166" s="22">
        <f t="shared" si="19"/>
        <v>0</v>
      </c>
      <c r="L166" s="38"/>
    </row>
    <row r="167" spans="1:12" ht="13">
      <c r="A167" s="1" t="s">
        <v>32</v>
      </c>
      <c r="B167" s="37">
        <v>0</v>
      </c>
      <c r="C167" s="37">
        <v>0</v>
      </c>
      <c r="D167" s="37">
        <v>0</v>
      </c>
      <c r="E167" s="37">
        <v>0</v>
      </c>
      <c r="F167" s="37">
        <v>0</v>
      </c>
      <c r="G167" s="37">
        <v>0</v>
      </c>
      <c r="H167" s="22">
        <f t="shared" si="20"/>
        <v>0</v>
      </c>
      <c r="I167" s="22">
        <f t="shared" si="20"/>
        <v>0</v>
      </c>
      <c r="J167" s="22">
        <f t="shared" si="19"/>
        <v>0</v>
      </c>
      <c r="K167" s="22">
        <f t="shared" si="19"/>
        <v>0</v>
      </c>
      <c r="L167" s="38"/>
    </row>
    <row r="168" spans="1:12" ht="13">
      <c r="A168" s="1" t="s">
        <v>33</v>
      </c>
      <c r="B168" s="20"/>
      <c r="C168" s="20"/>
      <c r="D168" s="20"/>
      <c r="E168" s="20"/>
      <c r="F168" s="20"/>
      <c r="G168" s="20"/>
      <c r="H168" s="22">
        <f t="shared" si="20"/>
        <v>0</v>
      </c>
      <c r="I168" s="22">
        <f t="shared" si="20"/>
        <v>0</v>
      </c>
      <c r="J168" s="22">
        <f t="shared" si="19"/>
        <v>0</v>
      </c>
      <c r="K168" s="22">
        <f t="shared" si="19"/>
        <v>0</v>
      </c>
      <c r="L168" s="38"/>
    </row>
    <row r="169" spans="1:12" ht="13">
      <c r="A169" s="1" t="s">
        <v>34</v>
      </c>
      <c r="B169" s="20">
        <f>B137+B153+B158</f>
        <v>495894</v>
      </c>
      <c r="C169" s="20">
        <f t="shared" ref="C169:G169" si="23">C137+C153+C158</f>
        <v>4057111.11</v>
      </c>
      <c r="D169" s="20">
        <f t="shared" si="23"/>
        <v>518728</v>
      </c>
      <c r="E169" s="20">
        <f t="shared" si="23"/>
        <v>3166189.5</v>
      </c>
      <c r="F169" s="20">
        <f t="shared" si="23"/>
        <v>2954889</v>
      </c>
      <c r="G169" s="20">
        <f t="shared" si="23"/>
        <v>325726</v>
      </c>
      <c r="H169" s="22">
        <f t="shared" si="20"/>
        <v>3969511</v>
      </c>
      <c r="I169" s="22">
        <f t="shared" si="20"/>
        <v>7549026.6099999994</v>
      </c>
      <c r="J169" s="22">
        <f t="shared" si="19"/>
        <v>11518537.609999999</v>
      </c>
      <c r="K169" s="22">
        <v>8313347.3499999996</v>
      </c>
      <c r="L169" s="30">
        <f t="shared" ref="L169:L170" si="24">(J169-K169)/K169*100</f>
        <v>38.554749670119342</v>
      </c>
    </row>
    <row r="170" spans="1:12" ht="13">
      <c r="A170" s="1" t="s">
        <v>35</v>
      </c>
      <c r="B170" s="20">
        <f t="shared" ref="B170:G170" si="25">B168+B169</f>
        <v>495894</v>
      </c>
      <c r="C170" s="20">
        <f t="shared" si="25"/>
        <v>4057111.11</v>
      </c>
      <c r="D170" s="20">
        <f t="shared" si="25"/>
        <v>518728</v>
      </c>
      <c r="E170" s="20">
        <f t="shared" si="25"/>
        <v>3166189.5</v>
      </c>
      <c r="F170" s="20">
        <f t="shared" si="25"/>
        <v>2954889</v>
      </c>
      <c r="G170" s="20">
        <f t="shared" si="25"/>
        <v>325726</v>
      </c>
      <c r="H170" s="22">
        <f t="shared" si="20"/>
        <v>3969511</v>
      </c>
      <c r="I170" s="22">
        <f t="shared" si="20"/>
        <v>7549026.6099999994</v>
      </c>
      <c r="J170" s="22">
        <f t="shared" si="19"/>
        <v>11518537.609999999</v>
      </c>
      <c r="K170" s="22">
        <v>8313347.3499999996</v>
      </c>
      <c r="L170" s="30">
        <f t="shared" si="24"/>
        <v>38.554749670119342</v>
      </c>
    </row>
    <row r="171" spans="1:12" ht="13">
      <c r="A171" s="1" t="s">
        <v>36</v>
      </c>
      <c r="B171" s="21"/>
      <c r="C171" s="21"/>
      <c r="D171" s="1"/>
      <c r="E171" s="1"/>
      <c r="F171" s="1"/>
      <c r="G171" s="1"/>
      <c r="H171" s="1"/>
      <c r="I171" s="1"/>
      <c r="J171" s="1"/>
      <c r="K171" s="38"/>
      <c r="L171" s="38"/>
    </row>
  </sheetData>
  <mergeCells count="32">
    <mergeCell ref="K3:K4"/>
    <mergeCell ref="K48:K49"/>
    <mergeCell ref="L48:L49"/>
    <mergeCell ref="L3:L4"/>
    <mergeCell ref="A1:J1"/>
    <mergeCell ref="A2:J2"/>
    <mergeCell ref="B3:C3"/>
    <mergeCell ref="D3:E3"/>
    <mergeCell ref="F3:G3"/>
    <mergeCell ref="H3:I3"/>
    <mergeCell ref="A46:J46"/>
    <mergeCell ref="A47:J47"/>
    <mergeCell ref="B48:C48"/>
    <mergeCell ref="D48:E48"/>
    <mergeCell ref="F48:G48"/>
    <mergeCell ref="H48:I48"/>
    <mergeCell ref="A90:J90"/>
    <mergeCell ref="A91:J91"/>
    <mergeCell ref="B92:C92"/>
    <mergeCell ref="D92:E92"/>
    <mergeCell ref="F92:G92"/>
    <mergeCell ref="H92:I92"/>
    <mergeCell ref="K92:K93"/>
    <mergeCell ref="L92:L93"/>
    <mergeCell ref="K134:K135"/>
    <mergeCell ref="L134:L135"/>
    <mergeCell ref="A132:J132"/>
    <mergeCell ref="A133:J133"/>
    <mergeCell ref="B134:C134"/>
    <mergeCell ref="D134:E134"/>
    <mergeCell ref="F134:G134"/>
    <mergeCell ref="H134:I134"/>
  </mergeCells>
  <pageMargins left="0.74803149606299213" right="0.74803149606299213" top="0.98425196850393704" bottom="0.98425196850393704" header="0.51181102362204722" footer="0.51181102362204722"/>
  <pageSetup scale="64" orientation="landscape" r:id="rId1"/>
  <headerFooter alignWithMargins="0"/>
  <rowBreaks count="3" manualBreakCount="3">
    <brk id="44" max="16383" man="1"/>
    <brk id="88" max="16383" man="1"/>
    <brk id="1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1"/>
  <sheetViews>
    <sheetView tabSelected="1" topLeftCell="A159" zoomScale="81" workbookViewId="0">
      <selection activeCell="K139" sqref="K139"/>
    </sheetView>
  </sheetViews>
  <sheetFormatPr defaultRowHeight="13"/>
  <cols>
    <col min="1" max="1" width="15" style="162" customWidth="1"/>
    <col min="2" max="2" width="13.81640625" style="162" customWidth="1"/>
    <col min="3" max="3" width="14" style="162" bestFit="1" customWidth="1"/>
    <col min="4" max="4" width="13.54296875" style="162" customWidth="1"/>
    <col min="5" max="5" width="14" style="162" bestFit="1" customWidth="1"/>
    <col min="6" max="6" width="15.81640625" style="162" customWidth="1"/>
    <col min="7" max="8" width="12.81640625" style="162" customWidth="1"/>
    <col min="9" max="9" width="13.453125" style="162" customWidth="1"/>
    <col min="10" max="10" width="12.453125" style="162" customWidth="1"/>
    <col min="11" max="11" width="14" style="162" bestFit="1" customWidth="1"/>
    <col min="12" max="12" width="12.81640625" style="162" bestFit="1" customWidth="1"/>
    <col min="13" max="13" width="10.26953125" style="162" bestFit="1" customWidth="1"/>
    <col min="14" max="16384" width="8.7265625" style="162"/>
  </cols>
  <sheetData>
    <row r="1" spans="1:13" ht="12" customHeight="1">
      <c r="A1" s="161" t="s">
        <v>0</v>
      </c>
      <c r="B1" s="161"/>
      <c r="C1" s="161"/>
      <c r="D1" s="161"/>
      <c r="E1" s="161"/>
      <c r="F1" s="161"/>
      <c r="G1" s="161"/>
      <c r="H1" s="161"/>
      <c r="I1" s="161"/>
    </row>
    <row r="2" spans="1:13" ht="12" customHeight="1">
      <c r="A2" s="161" t="s">
        <v>67</v>
      </c>
      <c r="B2" s="161"/>
      <c r="C2" s="161"/>
      <c r="D2" s="161"/>
      <c r="E2" s="161"/>
      <c r="F2" s="161"/>
      <c r="G2" s="161"/>
      <c r="H2" s="161"/>
      <c r="I2" s="161"/>
    </row>
    <row r="3" spans="1:13" ht="21.75" customHeight="1">
      <c r="A3" s="163" t="s">
        <v>1</v>
      </c>
      <c r="B3" s="164" t="s">
        <v>52</v>
      </c>
      <c r="C3" s="164"/>
      <c r="D3" s="164" t="s">
        <v>50</v>
      </c>
      <c r="E3" s="164"/>
      <c r="F3" s="165" t="s">
        <v>49</v>
      </c>
      <c r="G3" s="166"/>
      <c r="H3" s="164" t="s">
        <v>5</v>
      </c>
      <c r="I3" s="164"/>
    </row>
    <row r="4" spans="1:13" ht="24" customHeight="1">
      <c r="A4" s="163"/>
      <c r="B4" s="163" t="s">
        <v>7</v>
      </c>
      <c r="C4" s="163" t="s">
        <v>8</v>
      </c>
      <c r="D4" s="163" t="s">
        <v>7</v>
      </c>
      <c r="E4" s="163" t="s">
        <v>8</v>
      </c>
      <c r="F4" s="163" t="s">
        <v>7</v>
      </c>
      <c r="G4" s="163" t="s">
        <v>8</v>
      </c>
      <c r="H4" s="163" t="s">
        <v>7</v>
      </c>
      <c r="I4" s="163" t="s">
        <v>8</v>
      </c>
      <c r="J4" s="167" t="s">
        <v>35</v>
      </c>
      <c r="K4" s="168"/>
      <c r="L4" s="168"/>
    </row>
    <row r="5" spans="1:13" ht="12" customHeight="1">
      <c r="A5" s="163" t="s">
        <v>9</v>
      </c>
      <c r="B5" s="169">
        <f>'1ST QRT '!H5</f>
        <v>423494</v>
      </c>
      <c r="C5" s="169">
        <f>'1ST QRT '!I5</f>
        <v>398567</v>
      </c>
      <c r="D5" s="169">
        <f>'2ND QRT '!H5</f>
        <v>454465</v>
      </c>
      <c r="E5" s="169">
        <f>'2ND QRT '!I5</f>
        <v>434246</v>
      </c>
      <c r="F5" s="169"/>
      <c r="G5" s="169"/>
      <c r="H5" s="170">
        <f t="shared" ref="H5:H16" si="0">B5+D5+F5</f>
        <v>877959</v>
      </c>
      <c r="I5" s="170">
        <f t="shared" ref="I5:I16" si="1">C5+E5+G5</f>
        <v>832813</v>
      </c>
      <c r="J5" s="171">
        <f>H5+I5</f>
        <v>1710772</v>
      </c>
      <c r="K5" s="171"/>
      <c r="L5" s="171"/>
      <c r="M5" s="171"/>
    </row>
    <row r="6" spans="1:13" ht="12" customHeight="1">
      <c r="A6" s="163" t="s">
        <v>10</v>
      </c>
      <c r="B6" s="169">
        <f>'1ST QRT '!H6</f>
        <v>99132</v>
      </c>
      <c r="C6" s="169">
        <f>'1ST QRT '!I6</f>
        <v>100713</v>
      </c>
      <c r="D6" s="169">
        <f>'2ND QRT '!H6</f>
        <v>113707</v>
      </c>
      <c r="E6" s="169">
        <f>'2ND QRT '!I6</f>
        <v>116128</v>
      </c>
      <c r="F6" s="172"/>
      <c r="G6" s="172"/>
      <c r="H6" s="170">
        <f t="shared" si="0"/>
        <v>212839</v>
      </c>
      <c r="I6" s="170">
        <f t="shared" si="1"/>
        <v>216841</v>
      </c>
      <c r="J6" s="171">
        <f t="shared" ref="J6:J42" si="2">H6+I6</f>
        <v>429680</v>
      </c>
      <c r="K6" s="171"/>
      <c r="L6" s="171"/>
      <c r="M6" s="171"/>
    </row>
    <row r="7" spans="1:13" ht="12" customHeight="1">
      <c r="A7" s="163" t="s">
        <v>11</v>
      </c>
      <c r="B7" s="169">
        <f>'1ST QRT '!H7</f>
        <v>4482</v>
      </c>
      <c r="C7" s="169">
        <f>'1ST QRT '!I7</f>
        <v>4512</v>
      </c>
      <c r="D7" s="169">
        <f>'2ND QRT '!H7</f>
        <v>6358</v>
      </c>
      <c r="E7" s="169">
        <f>'2ND QRT '!I7</f>
        <v>6070</v>
      </c>
      <c r="F7" s="172"/>
      <c r="G7" s="172"/>
      <c r="H7" s="173">
        <f t="shared" si="0"/>
        <v>10840</v>
      </c>
      <c r="I7" s="173">
        <f t="shared" si="1"/>
        <v>10582</v>
      </c>
      <c r="J7" s="171">
        <f t="shared" si="2"/>
        <v>21422</v>
      </c>
      <c r="K7" s="171"/>
      <c r="L7" s="171"/>
      <c r="M7" s="171"/>
    </row>
    <row r="8" spans="1:13" ht="12" customHeight="1">
      <c r="A8" s="163" t="s">
        <v>12</v>
      </c>
      <c r="B8" s="169">
        <f>'1ST QRT '!H8</f>
        <v>34431</v>
      </c>
      <c r="C8" s="169">
        <f>'1ST QRT '!I8</f>
        <v>35090</v>
      </c>
      <c r="D8" s="169">
        <f>'2ND QRT '!H8</f>
        <v>39107</v>
      </c>
      <c r="E8" s="169">
        <f>'2ND QRT '!I8</f>
        <v>40040</v>
      </c>
      <c r="F8" s="172"/>
      <c r="G8" s="172"/>
      <c r="H8" s="173">
        <f t="shared" si="0"/>
        <v>73538</v>
      </c>
      <c r="I8" s="173">
        <f t="shared" si="1"/>
        <v>75130</v>
      </c>
      <c r="J8" s="171">
        <f t="shared" si="2"/>
        <v>148668</v>
      </c>
      <c r="K8" s="171"/>
      <c r="L8" s="171"/>
      <c r="M8" s="171"/>
    </row>
    <row r="9" spans="1:13" ht="12" customHeight="1">
      <c r="A9" s="163" t="s">
        <v>13</v>
      </c>
      <c r="B9" s="169">
        <f>'1ST QRT '!H9</f>
        <v>17605</v>
      </c>
      <c r="C9" s="169">
        <f>'1ST QRT '!I9</f>
        <v>18240</v>
      </c>
      <c r="D9" s="169">
        <f>'2ND QRT '!H9</f>
        <v>21103</v>
      </c>
      <c r="E9" s="169">
        <f>'2ND QRT '!I9</f>
        <v>21479</v>
      </c>
      <c r="F9" s="172"/>
      <c r="G9" s="172"/>
      <c r="H9" s="173">
        <f t="shared" si="0"/>
        <v>38708</v>
      </c>
      <c r="I9" s="173">
        <f t="shared" si="1"/>
        <v>39719</v>
      </c>
      <c r="J9" s="171">
        <f t="shared" si="2"/>
        <v>78427</v>
      </c>
      <c r="K9" s="171"/>
      <c r="L9" s="171"/>
      <c r="M9" s="171"/>
    </row>
    <row r="10" spans="1:13" ht="12" customHeight="1">
      <c r="A10" s="163" t="s">
        <v>14</v>
      </c>
      <c r="B10" s="169">
        <f>'1ST QRT '!H10</f>
        <v>0</v>
      </c>
      <c r="C10" s="169">
        <f>'1ST QRT '!I10</f>
        <v>0</v>
      </c>
      <c r="D10" s="169">
        <f>'2ND QRT '!H10</f>
        <v>0</v>
      </c>
      <c r="E10" s="169">
        <f>'2ND QRT '!I10</f>
        <v>0</v>
      </c>
      <c r="F10" s="174"/>
      <c r="G10" s="174"/>
      <c r="H10" s="173">
        <f t="shared" si="0"/>
        <v>0</v>
      </c>
      <c r="I10" s="173">
        <f t="shared" si="1"/>
        <v>0</v>
      </c>
      <c r="J10" s="171">
        <f t="shared" si="2"/>
        <v>0</v>
      </c>
      <c r="K10" s="171"/>
      <c r="L10" s="171"/>
      <c r="M10" s="171"/>
    </row>
    <row r="11" spans="1:13" ht="12" customHeight="1">
      <c r="A11" s="163" t="s">
        <v>15</v>
      </c>
      <c r="B11" s="169">
        <f>'1ST QRT '!H11</f>
        <v>33173</v>
      </c>
      <c r="C11" s="169">
        <f>'1ST QRT '!I11</f>
        <v>35206</v>
      </c>
      <c r="D11" s="169">
        <f>'2ND QRT '!H11</f>
        <v>40824</v>
      </c>
      <c r="E11" s="169">
        <f>'2ND QRT '!I11</f>
        <v>42822</v>
      </c>
      <c r="F11" s="172"/>
      <c r="G11" s="172"/>
      <c r="H11" s="173">
        <f t="shared" si="0"/>
        <v>73997</v>
      </c>
      <c r="I11" s="173">
        <f t="shared" si="1"/>
        <v>78028</v>
      </c>
      <c r="J11" s="171">
        <f t="shared" si="2"/>
        <v>152025</v>
      </c>
      <c r="K11" s="171"/>
      <c r="L11" s="171"/>
      <c r="M11" s="171"/>
    </row>
    <row r="12" spans="1:13" ht="12" customHeight="1">
      <c r="A12" s="163" t="s">
        <v>45</v>
      </c>
      <c r="B12" s="169">
        <f>'1ST QRT '!H12</f>
        <v>4571</v>
      </c>
      <c r="C12" s="169">
        <f>'1ST QRT '!I12</f>
        <v>6197</v>
      </c>
      <c r="D12" s="169">
        <f>'2ND QRT '!H12</f>
        <v>5081</v>
      </c>
      <c r="E12" s="169">
        <f>'2ND QRT '!I12</f>
        <v>5450</v>
      </c>
      <c r="F12" s="172"/>
      <c r="G12" s="172"/>
      <c r="H12" s="173">
        <f t="shared" si="0"/>
        <v>9652</v>
      </c>
      <c r="I12" s="173">
        <f t="shared" si="1"/>
        <v>11647</v>
      </c>
      <c r="J12" s="171">
        <f t="shared" si="2"/>
        <v>21299</v>
      </c>
      <c r="K12" s="171"/>
      <c r="L12" s="171"/>
      <c r="M12" s="171"/>
    </row>
    <row r="13" spans="1:13" ht="15" customHeight="1">
      <c r="A13" s="163" t="s">
        <v>16</v>
      </c>
      <c r="B13" s="169">
        <f>'1ST QRT '!H13</f>
        <v>7265</v>
      </c>
      <c r="C13" s="169">
        <f>'1ST QRT '!I13</f>
        <v>7321</v>
      </c>
      <c r="D13" s="169">
        <f>'2ND QRT '!H13</f>
        <v>7603</v>
      </c>
      <c r="E13" s="169">
        <f>'2ND QRT '!I13</f>
        <v>7825</v>
      </c>
      <c r="F13" s="172"/>
      <c r="G13" s="172"/>
      <c r="H13" s="173">
        <f t="shared" si="0"/>
        <v>14868</v>
      </c>
      <c r="I13" s="173">
        <f t="shared" si="1"/>
        <v>15146</v>
      </c>
      <c r="J13" s="171">
        <f t="shared" si="2"/>
        <v>30014</v>
      </c>
      <c r="K13" s="171"/>
      <c r="L13" s="171"/>
      <c r="M13" s="171"/>
    </row>
    <row r="14" spans="1:13" ht="12" customHeight="1">
      <c r="A14" s="163" t="s">
        <v>17</v>
      </c>
      <c r="B14" s="169">
        <f>'1ST QRT '!H14</f>
        <v>10110</v>
      </c>
      <c r="C14" s="169">
        <f>'1ST QRT '!I14</f>
        <v>9799</v>
      </c>
      <c r="D14" s="169">
        <f>'2ND QRT '!H14</f>
        <v>10375</v>
      </c>
      <c r="E14" s="169">
        <f>'2ND QRT '!I14</f>
        <v>10439</v>
      </c>
      <c r="F14" s="172"/>
      <c r="G14" s="172"/>
      <c r="H14" s="173">
        <f t="shared" si="0"/>
        <v>20485</v>
      </c>
      <c r="I14" s="173">
        <f t="shared" si="1"/>
        <v>20238</v>
      </c>
      <c r="J14" s="171">
        <f t="shared" si="2"/>
        <v>40723</v>
      </c>
      <c r="K14" s="171"/>
      <c r="L14" s="171"/>
      <c r="M14" s="171"/>
    </row>
    <row r="15" spans="1:13" ht="12" customHeight="1">
      <c r="A15" s="163" t="s">
        <v>10</v>
      </c>
      <c r="B15" s="169">
        <f>'1ST QRT '!H15</f>
        <v>0</v>
      </c>
      <c r="C15" s="169">
        <f>'1ST QRT '!I15</f>
        <v>0</v>
      </c>
      <c r="D15" s="169">
        <f>'2ND QRT '!H15</f>
        <v>0</v>
      </c>
      <c r="E15" s="169">
        <f>'2ND QRT '!I15</f>
        <v>0</v>
      </c>
      <c r="F15" s="174"/>
      <c r="G15" s="174"/>
      <c r="H15" s="173">
        <f t="shared" si="0"/>
        <v>0</v>
      </c>
      <c r="I15" s="173">
        <f t="shared" si="1"/>
        <v>0</v>
      </c>
      <c r="J15" s="171">
        <f t="shared" si="2"/>
        <v>0</v>
      </c>
      <c r="K15" s="171"/>
      <c r="L15" s="171"/>
      <c r="M15" s="171"/>
    </row>
    <row r="16" spans="1:13" ht="12" customHeight="1">
      <c r="A16" s="163" t="s">
        <v>44</v>
      </c>
      <c r="B16" s="169">
        <f>'1ST QRT '!H16</f>
        <v>6430</v>
      </c>
      <c r="C16" s="169">
        <f>'1ST QRT '!I16</f>
        <v>6101</v>
      </c>
      <c r="D16" s="169">
        <f>'2ND QRT '!H16</f>
        <v>7720</v>
      </c>
      <c r="E16" s="169">
        <f>'2ND QRT '!I16</f>
        <v>7305</v>
      </c>
      <c r="F16" s="172"/>
      <c r="G16" s="172"/>
      <c r="H16" s="173">
        <f t="shared" si="0"/>
        <v>14150</v>
      </c>
      <c r="I16" s="173">
        <f t="shared" si="1"/>
        <v>13406</v>
      </c>
      <c r="J16" s="171">
        <f t="shared" si="2"/>
        <v>27556</v>
      </c>
      <c r="K16" s="171"/>
      <c r="L16" s="171"/>
      <c r="M16" s="171"/>
    </row>
    <row r="17" spans="1:13" ht="12" customHeight="1">
      <c r="A17" s="163" t="s">
        <v>10</v>
      </c>
      <c r="B17" s="169">
        <f>'1ST QRT '!H17</f>
        <v>0</v>
      </c>
      <c r="C17" s="169">
        <f>'1ST QRT '!I17</f>
        <v>0</v>
      </c>
      <c r="D17" s="169">
        <f>'2ND QRT '!H17</f>
        <v>0</v>
      </c>
      <c r="E17" s="169">
        <f>'2ND QRT '!I17</f>
        <v>0</v>
      </c>
      <c r="F17" s="174"/>
      <c r="G17" s="174"/>
      <c r="H17" s="173"/>
      <c r="I17" s="173"/>
      <c r="J17" s="171">
        <f t="shared" si="2"/>
        <v>0</v>
      </c>
      <c r="K17" s="171"/>
      <c r="L17" s="171"/>
      <c r="M17" s="171"/>
    </row>
    <row r="18" spans="1:13" ht="12" customHeight="1">
      <c r="A18" s="163" t="s">
        <v>19</v>
      </c>
      <c r="B18" s="169">
        <f>'1ST QRT '!H18</f>
        <v>13548</v>
      </c>
      <c r="C18" s="169">
        <f>'1ST QRT '!I18</f>
        <v>17018</v>
      </c>
      <c r="D18" s="169">
        <f>'2ND QRT '!H18</f>
        <v>16445</v>
      </c>
      <c r="E18" s="169">
        <f>'2ND QRT '!I18</f>
        <v>17018</v>
      </c>
      <c r="F18" s="172"/>
      <c r="G18" s="172"/>
      <c r="H18" s="173">
        <f t="shared" ref="H18:H26" si="3">B18+D18+F18</f>
        <v>29993</v>
      </c>
      <c r="I18" s="173">
        <f t="shared" ref="I18:I26" si="4">C18+E18+G18</f>
        <v>34036</v>
      </c>
      <c r="J18" s="171">
        <f t="shared" si="2"/>
        <v>64029</v>
      </c>
      <c r="K18" s="171"/>
      <c r="L18" s="171"/>
      <c r="M18" s="171"/>
    </row>
    <row r="19" spans="1:13" ht="12" customHeight="1">
      <c r="A19" s="163" t="s">
        <v>20</v>
      </c>
      <c r="B19" s="169">
        <f>'1ST QRT '!H19</f>
        <v>0</v>
      </c>
      <c r="C19" s="169">
        <f>'1ST QRT '!I19</f>
        <v>0</v>
      </c>
      <c r="D19" s="169">
        <f>'2ND QRT '!H19</f>
        <v>782</v>
      </c>
      <c r="E19" s="169">
        <f>'2ND QRT '!I19</f>
        <v>1434</v>
      </c>
      <c r="F19" s="172"/>
      <c r="G19" s="172"/>
      <c r="H19" s="173">
        <f t="shared" si="3"/>
        <v>782</v>
      </c>
      <c r="I19" s="173">
        <f t="shared" si="4"/>
        <v>1434</v>
      </c>
      <c r="J19" s="171">
        <f t="shared" si="2"/>
        <v>2216</v>
      </c>
      <c r="K19" s="171"/>
      <c r="L19" s="171"/>
      <c r="M19" s="171"/>
    </row>
    <row r="20" spans="1:13" ht="12" customHeight="1">
      <c r="A20" s="163" t="s">
        <v>21</v>
      </c>
      <c r="B20" s="169">
        <f>'1ST QRT '!H20</f>
        <v>9875</v>
      </c>
      <c r="C20" s="169">
        <f>'1ST QRT '!I20</f>
        <v>9831</v>
      </c>
      <c r="D20" s="169">
        <f>'2ND QRT '!H20</f>
        <v>11147</v>
      </c>
      <c r="E20" s="169">
        <f>'2ND QRT '!I20</f>
        <v>11185</v>
      </c>
      <c r="F20" s="172"/>
      <c r="G20" s="172"/>
      <c r="H20" s="173">
        <f t="shared" si="3"/>
        <v>21022</v>
      </c>
      <c r="I20" s="173">
        <f t="shared" si="4"/>
        <v>21016</v>
      </c>
      <c r="J20" s="171">
        <f t="shared" si="2"/>
        <v>42038</v>
      </c>
      <c r="K20" s="171"/>
      <c r="L20" s="171"/>
      <c r="M20" s="171"/>
    </row>
    <row r="21" spans="1:13" ht="12" customHeight="1">
      <c r="A21" s="163" t="s">
        <v>20</v>
      </c>
      <c r="B21" s="169">
        <f>'1ST QRT '!H21</f>
        <v>0</v>
      </c>
      <c r="C21" s="169">
        <f>'1ST QRT '!I21</f>
        <v>0</v>
      </c>
      <c r="D21" s="169">
        <f>'2ND QRT '!H21</f>
        <v>0</v>
      </c>
      <c r="E21" s="169">
        <f>'2ND QRT '!I21</f>
        <v>0</v>
      </c>
      <c r="F21" s="172"/>
      <c r="G21" s="172"/>
      <c r="H21" s="173">
        <f t="shared" si="3"/>
        <v>0</v>
      </c>
      <c r="I21" s="173">
        <f t="shared" si="4"/>
        <v>0</v>
      </c>
      <c r="J21" s="171">
        <f t="shared" si="2"/>
        <v>0</v>
      </c>
      <c r="K21" s="171"/>
      <c r="L21" s="171"/>
      <c r="M21" s="171"/>
    </row>
    <row r="22" spans="1:13" ht="12" customHeight="1">
      <c r="A22" s="163" t="s">
        <v>22</v>
      </c>
      <c r="B22" s="169">
        <f>'1ST QRT '!H22</f>
        <v>38515</v>
      </c>
      <c r="C22" s="169">
        <f>'1ST QRT '!I22</f>
        <v>38302</v>
      </c>
      <c r="D22" s="169">
        <f>'2ND QRT '!H22</f>
        <v>44494</v>
      </c>
      <c r="E22" s="169">
        <f>'2ND QRT '!I22</f>
        <v>43710</v>
      </c>
      <c r="F22" s="172"/>
      <c r="G22" s="172"/>
      <c r="H22" s="173">
        <f t="shared" si="3"/>
        <v>83009</v>
      </c>
      <c r="I22" s="173">
        <f t="shared" si="4"/>
        <v>82012</v>
      </c>
      <c r="J22" s="171">
        <f t="shared" si="2"/>
        <v>165021</v>
      </c>
      <c r="K22" s="171"/>
      <c r="L22" s="171"/>
      <c r="M22" s="171"/>
    </row>
    <row r="23" spans="1:13" ht="12" customHeight="1">
      <c r="A23" s="163" t="s">
        <v>20</v>
      </c>
      <c r="B23" s="169">
        <f>'1ST QRT '!H23</f>
        <v>19932</v>
      </c>
      <c r="C23" s="169">
        <f>'1ST QRT '!I23</f>
        <v>17535</v>
      </c>
      <c r="D23" s="169">
        <f>'2ND QRT '!H23</f>
        <v>30711</v>
      </c>
      <c r="E23" s="169">
        <f>'2ND QRT '!I23</f>
        <v>28156</v>
      </c>
      <c r="F23" s="172"/>
      <c r="G23" s="172"/>
      <c r="H23" s="173">
        <f t="shared" si="3"/>
        <v>50643</v>
      </c>
      <c r="I23" s="173">
        <f t="shared" si="4"/>
        <v>45691</v>
      </c>
      <c r="J23" s="171">
        <f t="shared" si="2"/>
        <v>96334</v>
      </c>
      <c r="K23" s="171"/>
      <c r="L23" s="171"/>
      <c r="M23" s="171"/>
    </row>
    <row r="24" spans="1:13" ht="12" customHeight="1">
      <c r="A24" s="163" t="s">
        <v>23</v>
      </c>
      <c r="B24" s="169">
        <f>'1ST QRT '!H24</f>
        <v>21751</v>
      </c>
      <c r="C24" s="169">
        <f>'1ST QRT '!I24</f>
        <v>21451</v>
      </c>
      <c r="D24" s="169">
        <f>'2ND QRT '!H24</f>
        <v>23060</v>
      </c>
      <c r="E24" s="169">
        <f>'2ND QRT '!I24</f>
        <v>23265</v>
      </c>
      <c r="F24" s="172"/>
      <c r="G24" s="172"/>
      <c r="H24" s="173">
        <f t="shared" si="3"/>
        <v>44811</v>
      </c>
      <c r="I24" s="173">
        <f t="shared" si="4"/>
        <v>44716</v>
      </c>
      <c r="J24" s="171">
        <f t="shared" si="2"/>
        <v>89527</v>
      </c>
      <c r="K24" s="171"/>
      <c r="L24" s="171"/>
      <c r="M24" s="171"/>
    </row>
    <row r="25" spans="1:13" ht="12" customHeight="1">
      <c r="A25" s="163" t="s">
        <v>10</v>
      </c>
      <c r="B25" s="169">
        <f>'1ST QRT '!H25</f>
        <v>0</v>
      </c>
      <c r="C25" s="169">
        <f>'1ST QRT '!I25</f>
        <v>0</v>
      </c>
      <c r="D25" s="169">
        <f>'2ND QRT '!H25</f>
        <v>0</v>
      </c>
      <c r="E25" s="169">
        <f>'2ND QRT '!I25</f>
        <v>0</v>
      </c>
      <c r="F25" s="172"/>
      <c r="G25" s="172"/>
      <c r="H25" s="173">
        <f t="shared" si="3"/>
        <v>0</v>
      </c>
      <c r="I25" s="173">
        <f t="shared" si="4"/>
        <v>0</v>
      </c>
      <c r="J25" s="171">
        <f t="shared" si="2"/>
        <v>0</v>
      </c>
      <c r="K25" s="171"/>
      <c r="L25" s="171"/>
      <c r="M25" s="171"/>
    </row>
    <row r="26" spans="1:13" ht="12" customHeight="1">
      <c r="A26" s="163" t="s">
        <v>24</v>
      </c>
      <c r="B26" s="169">
        <f>'1ST QRT '!H26</f>
        <v>174</v>
      </c>
      <c r="C26" s="169">
        <f>'1ST QRT '!I26</f>
        <v>168</v>
      </c>
      <c r="D26" s="169">
        <f>'2ND QRT '!H26</f>
        <v>46</v>
      </c>
      <c r="E26" s="169">
        <f>'2ND QRT '!I26</f>
        <v>40</v>
      </c>
      <c r="F26" s="172"/>
      <c r="G26" s="172"/>
      <c r="H26" s="173">
        <f t="shared" si="3"/>
        <v>220</v>
      </c>
      <c r="I26" s="173">
        <f t="shared" si="4"/>
        <v>208</v>
      </c>
      <c r="J26" s="171">
        <f t="shared" si="2"/>
        <v>428</v>
      </c>
      <c r="K26" s="171"/>
      <c r="L26" s="171"/>
      <c r="M26" s="171"/>
    </row>
    <row r="27" spans="1:13" ht="12" customHeight="1">
      <c r="A27" s="163" t="s">
        <v>10</v>
      </c>
      <c r="B27" s="169">
        <f>'1ST QRT '!H27</f>
        <v>0</v>
      </c>
      <c r="C27" s="169">
        <f>'1ST QRT '!I27</f>
        <v>0</v>
      </c>
      <c r="D27" s="169">
        <f>'2ND QRT '!H27</f>
        <v>0</v>
      </c>
      <c r="E27" s="169">
        <f>'2ND QRT '!I27</f>
        <v>0</v>
      </c>
      <c r="F27" s="174"/>
      <c r="G27" s="174"/>
      <c r="H27" s="173"/>
      <c r="I27" s="173"/>
      <c r="J27" s="171">
        <f t="shared" si="2"/>
        <v>0</v>
      </c>
      <c r="K27" s="171"/>
      <c r="L27" s="171"/>
      <c r="M27" s="171"/>
    </row>
    <row r="28" spans="1:13" ht="12" customHeight="1">
      <c r="A28" s="163" t="s">
        <v>25</v>
      </c>
      <c r="B28" s="169">
        <f>'1ST QRT '!H28</f>
        <v>526263</v>
      </c>
      <c r="C28" s="169">
        <f>'1ST QRT '!I28</f>
        <v>648680</v>
      </c>
      <c r="D28" s="169">
        <f>'2ND QRT '!H28</f>
        <v>440603</v>
      </c>
      <c r="E28" s="169">
        <f>'2ND QRT '!I28</f>
        <v>443567</v>
      </c>
      <c r="F28" s="172"/>
      <c r="G28" s="172"/>
      <c r="H28" s="173">
        <f t="shared" ref="H28:H39" si="5">B28+D28+F28</f>
        <v>966866</v>
      </c>
      <c r="I28" s="173">
        <f t="shared" ref="I28:I39" si="6">C28+E28+G28</f>
        <v>1092247</v>
      </c>
      <c r="J28" s="171">
        <f t="shared" si="2"/>
        <v>2059113</v>
      </c>
      <c r="K28" s="171"/>
      <c r="L28" s="171"/>
      <c r="M28" s="171"/>
    </row>
    <row r="29" spans="1:13" ht="12" customHeight="1">
      <c r="A29" s="163" t="s">
        <v>26</v>
      </c>
      <c r="B29" s="169">
        <f>'1ST QRT '!H29</f>
        <v>406685</v>
      </c>
      <c r="C29" s="169">
        <f>'1ST QRT '!I29</f>
        <v>391369</v>
      </c>
      <c r="D29" s="169">
        <f>'2ND QRT '!H29</f>
        <v>327538</v>
      </c>
      <c r="E29" s="169">
        <f>'2ND QRT '!I29</f>
        <v>353146</v>
      </c>
      <c r="F29" s="172"/>
      <c r="G29" s="172"/>
      <c r="H29" s="173">
        <f t="shared" si="5"/>
        <v>734223</v>
      </c>
      <c r="I29" s="173">
        <f t="shared" si="6"/>
        <v>744515</v>
      </c>
      <c r="J29" s="171">
        <f t="shared" si="2"/>
        <v>1478738</v>
      </c>
      <c r="K29" s="171"/>
      <c r="L29" s="171"/>
      <c r="M29" s="171"/>
    </row>
    <row r="30" spans="1:13" ht="15" customHeight="1">
      <c r="A30" s="163" t="s">
        <v>27</v>
      </c>
      <c r="B30" s="169">
        <f>'1ST QRT '!H30</f>
        <v>118183</v>
      </c>
      <c r="C30" s="169">
        <f>'1ST QRT '!I30</f>
        <v>118147</v>
      </c>
      <c r="D30" s="169">
        <f>'2ND QRT '!H30</f>
        <v>121819</v>
      </c>
      <c r="E30" s="169">
        <f>'2ND QRT '!I30</f>
        <v>120785</v>
      </c>
      <c r="F30" s="172"/>
      <c r="G30" s="172"/>
      <c r="H30" s="173">
        <f t="shared" si="5"/>
        <v>240002</v>
      </c>
      <c r="I30" s="173">
        <f t="shared" si="6"/>
        <v>238932</v>
      </c>
      <c r="J30" s="171">
        <f t="shared" si="2"/>
        <v>478934</v>
      </c>
      <c r="K30" s="171"/>
      <c r="L30" s="171"/>
      <c r="M30" s="171"/>
    </row>
    <row r="31" spans="1:13" ht="12" customHeight="1">
      <c r="A31" s="163" t="s">
        <v>26</v>
      </c>
      <c r="B31" s="169">
        <f>'1ST QRT '!H31</f>
        <v>10422</v>
      </c>
      <c r="C31" s="169">
        <f>'1ST QRT '!I31</f>
        <v>9842</v>
      </c>
      <c r="D31" s="169">
        <f>'2ND QRT '!H31</f>
        <v>10182</v>
      </c>
      <c r="E31" s="169">
        <f>'2ND QRT '!I31</f>
        <v>11550</v>
      </c>
      <c r="F31" s="172"/>
      <c r="G31" s="172"/>
      <c r="H31" s="173">
        <f t="shared" si="5"/>
        <v>20604</v>
      </c>
      <c r="I31" s="173">
        <f t="shared" si="6"/>
        <v>21392</v>
      </c>
      <c r="J31" s="171">
        <f t="shared" si="2"/>
        <v>41996</v>
      </c>
      <c r="K31" s="171"/>
      <c r="L31" s="171"/>
      <c r="M31" s="171"/>
    </row>
    <row r="32" spans="1:13" ht="12" customHeight="1">
      <c r="A32" s="163" t="s">
        <v>28</v>
      </c>
      <c r="B32" s="169">
        <f>'1ST QRT '!H32</f>
        <v>17185</v>
      </c>
      <c r="C32" s="169">
        <f>'1ST QRT '!I32</f>
        <v>18539</v>
      </c>
      <c r="D32" s="169">
        <f>'2ND QRT '!H32</f>
        <v>19626</v>
      </c>
      <c r="E32" s="169">
        <f>'2ND QRT '!I32</f>
        <v>20385</v>
      </c>
      <c r="F32" s="172"/>
      <c r="G32" s="172"/>
      <c r="H32" s="173">
        <f t="shared" si="5"/>
        <v>36811</v>
      </c>
      <c r="I32" s="173">
        <f t="shared" si="6"/>
        <v>38924</v>
      </c>
      <c r="J32" s="171">
        <f t="shared" si="2"/>
        <v>75735</v>
      </c>
      <c r="K32" s="171"/>
      <c r="L32" s="171"/>
      <c r="M32" s="171"/>
    </row>
    <row r="33" spans="1:13" ht="12" customHeight="1">
      <c r="A33" s="163" t="s">
        <v>26</v>
      </c>
      <c r="B33" s="169">
        <f>'1ST QRT '!H33</f>
        <v>0</v>
      </c>
      <c r="C33" s="169">
        <f>'1ST QRT '!I33</f>
        <v>0</v>
      </c>
      <c r="D33" s="169">
        <f>'2ND QRT '!H33</f>
        <v>0</v>
      </c>
      <c r="E33" s="169">
        <f>'2ND QRT '!I33</f>
        <v>0</v>
      </c>
      <c r="F33" s="172"/>
      <c r="G33" s="172"/>
      <c r="H33" s="173">
        <f t="shared" si="5"/>
        <v>0</v>
      </c>
      <c r="I33" s="173">
        <f t="shared" si="6"/>
        <v>0</v>
      </c>
      <c r="J33" s="171">
        <f t="shared" si="2"/>
        <v>0</v>
      </c>
      <c r="K33" s="171"/>
      <c r="L33" s="171"/>
      <c r="M33" s="171"/>
    </row>
    <row r="34" spans="1:13" ht="12" customHeight="1">
      <c r="A34" s="163" t="s">
        <v>29</v>
      </c>
      <c r="B34" s="169">
        <f>'1ST QRT '!H34</f>
        <v>0</v>
      </c>
      <c r="C34" s="169">
        <f>'1ST QRT '!I34</f>
        <v>0</v>
      </c>
      <c r="D34" s="169">
        <f>'2ND QRT '!H34</f>
        <v>471</v>
      </c>
      <c r="E34" s="169">
        <f>'2ND QRT '!I34</f>
        <v>480</v>
      </c>
      <c r="F34" s="172"/>
      <c r="G34" s="172"/>
      <c r="H34" s="173">
        <f t="shared" si="5"/>
        <v>471</v>
      </c>
      <c r="I34" s="173">
        <f t="shared" si="6"/>
        <v>480</v>
      </c>
      <c r="J34" s="171">
        <f t="shared" si="2"/>
        <v>951</v>
      </c>
      <c r="K34" s="171"/>
      <c r="L34" s="171"/>
      <c r="M34" s="171"/>
    </row>
    <row r="35" spans="1:13" ht="12" customHeight="1">
      <c r="A35" s="163" t="s">
        <v>26</v>
      </c>
      <c r="B35" s="169">
        <f>'1ST QRT '!H35</f>
        <v>0</v>
      </c>
      <c r="C35" s="169">
        <f>'1ST QRT '!I35</f>
        <v>0</v>
      </c>
      <c r="D35" s="169">
        <f>'2ND QRT '!H35</f>
        <v>0</v>
      </c>
      <c r="E35" s="169">
        <f>'2ND QRT '!I35</f>
        <v>0</v>
      </c>
      <c r="F35" s="172"/>
      <c r="G35" s="172"/>
      <c r="H35" s="173">
        <f t="shared" si="5"/>
        <v>0</v>
      </c>
      <c r="I35" s="173">
        <f t="shared" si="6"/>
        <v>0</v>
      </c>
      <c r="J35" s="171">
        <f t="shared" si="2"/>
        <v>0</v>
      </c>
      <c r="K35" s="171"/>
      <c r="L35" s="171"/>
      <c r="M35" s="171"/>
    </row>
    <row r="36" spans="1:13" ht="12" customHeight="1">
      <c r="A36" s="163" t="s">
        <v>30</v>
      </c>
      <c r="B36" s="169">
        <f>'1ST QRT '!H36</f>
        <v>232</v>
      </c>
      <c r="C36" s="169">
        <f>'1ST QRT '!I36</f>
        <v>213</v>
      </c>
      <c r="D36" s="169">
        <f>'2ND QRT '!H36</f>
        <v>329</v>
      </c>
      <c r="E36" s="169">
        <f>'2ND QRT '!I36</f>
        <v>381</v>
      </c>
      <c r="F36" s="172"/>
      <c r="G36" s="172"/>
      <c r="H36" s="173">
        <f t="shared" si="5"/>
        <v>561</v>
      </c>
      <c r="I36" s="173">
        <f t="shared" si="6"/>
        <v>594</v>
      </c>
      <c r="J36" s="171">
        <f t="shared" si="2"/>
        <v>1155</v>
      </c>
      <c r="K36" s="171"/>
      <c r="L36" s="171"/>
      <c r="M36" s="171"/>
    </row>
    <row r="37" spans="1:13" ht="12" customHeight="1">
      <c r="A37" s="163" t="s">
        <v>26</v>
      </c>
      <c r="B37" s="169">
        <f>'1ST QRT '!H37</f>
        <v>0</v>
      </c>
      <c r="C37" s="169">
        <f>'1ST QRT '!I37</f>
        <v>0</v>
      </c>
      <c r="D37" s="169">
        <f>'2ND QRT '!H37</f>
        <v>0</v>
      </c>
      <c r="E37" s="169">
        <f>'2ND QRT '!I37</f>
        <v>0</v>
      </c>
      <c r="F37" s="172"/>
      <c r="G37" s="172"/>
      <c r="H37" s="173">
        <f t="shared" si="5"/>
        <v>0</v>
      </c>
      <c r="I37" s="173">
        <f t="shared" si="6"/>
        <v>0</v>
      </c>
      <c r="J37" s="171">
        <f t="shared" si="2"/>
        <v>0</v>
      </c>
      <c r="K37" s="171"/>
      <c r="L37" s="171"/>
      <c r="M37" s="171"/>
    </row>
    <row r="38" spans="1:13" ht="12" customHeight="1">
      <c r="A38" s="163" t="s">
        <v>31</v>
      </c>
      <c r="B38" s="169">
        <f>'1ST QRT '!H38</f>
        <v>52512</v>
      </c>
      <c r="C38" s="169">
        <f>'1ST QRT '!I38</f>
        <v>57042</v>
      </c>
      <c r="D38" s="169">
        <f>'2ND QRT '!H38</f>
        <v>66957</v>
      </c>
      <c r="E38" s="169">
        <f>'2ND QRT '!I38</f>
        <v>70096</v>
      </c>
      <c r="F38" s="172"/>
      <c r="G38" s="172"/>
      <c r="H38" s="173">
        <f t="shared" si="5"/>
        <v>119469</v>
      </c>
      <c r="I38" s="173">
        <f t="shared" si="6"/>
        <v>127138</v>
      </c>
      <c r="J38" s="171">
        <f t="shared" si="2"/>
        <v>246607</v>
      </c>
      <c r="K38" s="171"/>
      <c r="L38" s="171"/>
      <c r="M38" s="171"/>
    </row>
    <row r="39" spans="1:13" ht="12" customHeight="1">
      <c r="A39" s="163" t="s">
        <v>32</v>
      </c>
      <c r="B39" s="169">
        <f>'1ST QRT '!H39</f>
        <v>0</v>
      </c>
      <c r="C39" s="169">
        <f>'1ST QRT '!I39</f>
        <v>0</v>
      </c>
      <c r="D39" s="169">
        <f>'2ND QRT '!H39</f>
        <v>0</v>
      </c>
      <c r="E39" s="169">
        <f>'2ND QRT '!I39</f>
        <v>0</v>
      </c>
      <c r="F39" s="172"/>
      <c r="G39" s="172"/>
      <c r="H39" s="173">
        <f t="shared" si="5"/>
        <v>0</v>
      </c>
      <c r="I39" s="173">
        <f t="shared" si="6"/>
        <v>0</v>
      </c>
      <c r="J39" s="171">
        <f t="shared" si="2"/>
        <v>0</v>
      </c>
      <c r="K39" s="171"/>
    </row>
    <row r="40" spans="1:13" ht="12" customHeight="1">
      <c r="A40" s="163" t="s">
        <v>33</v>
      </c>
      <c r="B40" s="173">
        <f t="shared" ref="B40:I40" si="7">B39+B38+B36+B34+B32+B30+B28+B26+B24+B22+B20+B18+B16+B14+B13+B11+B9+B8+B7+B5</f>
        <v>1335228</v>
      </c>
      <c r="C40" s="173">
        <f t="shared" si="7"/>
        <v>1444227</v>
      </c>
      <c r="D40" s="173">
        <f t="shared" si="7"/>
        <v>1332552</v>
      </c>
      <c r="E40" s="173">
        <f t="shared" si="7"/>
        <v>1321138</v>
      </c>
      <c r="F40" s="173">
        <f t="shared" si="7"/>
        <v>0</v>
      </c>
      <c r="G40" s="173">
        <f t="shared" si="7"/>
        <v>0</v>
      </c>
      <c r="H40" s="173">
        <f t="shared" si="7"/>
        <v>2667780</v>
      </c>
      <c r="I40" s="173">
        <f t="shared" si="7"/>
        <v>2765365</v>
      </c>
      <c r="J40" s="171">
        <f t="shared" si="2"/>
        <v>5433145</v>
      </c>
      <c r="K40" s="175"/>
      <c r="L40" s="175"/>
    </row>
    <row r="41" spans="1:13" ht="12" customHeight="1">
      <c r="A41" s="163" t="s">
        <v>34</v>
      </c>
      <c r="B41" s="176">
        <f>B37+B35+B33+B31+B29+B25+B23+B21+B19+B15+B12+B10+B6+B17+B27</f>
        <v>540742</v>
      </c>
      <c r="C41" s="176">
        <f t="shared" ref="C41:I41" si="8">C37+C35+C33+C31+C29+C25+C23+C21+C19+C15+C12+C10+C6</f>
        <v>525656</v>
      </c>
      <c r="D41" s="176">
        <f t="shared" si="8"/>
        <v>488001</v>
      </c>
      <c r="E41" s="176">
        <f t="shared" si="8"/>
        <v>515864</v>
      </c>
      <c r="F41" s="176">
        <f t="shared" si="8"/>
        <v>0</v>
      </c>
      <c r="G41" s="176">
        <f t="shared" si="8"/>
        <v>0</v>
      </c>
      <c r="H41" s="176">
        <f t="shared" si="8"/>
        <v>1028743</v>
      </c>
      <c r="I41" s="176">
        <f t="shared" si="8"/>
        <v>1041520</v>
      </c>
      <c r="J41" s="171">
        <f t="shared" si="2"/>
        <v>2070263</v>
      </c>
    </row>
    <row r="42" spans="1:13" ht="12" customHeight="1">
      <c r="A42" s="163" t="s">
        <v>35</v>
      </c>
      <c r="B42" s="176">
        <f>B41+B40</f>
        <v>1875970</v>
      </c>
      <c r="C42" s="176">
        <f t="shared" ref="C42:I42" si="9">C41+C40</f>
        <v>1969883</v>
      </c>
      <c r="D42" s="176">
        <f t="shared" si="9"/>
        <v>1820553</v>
      </c>
      <c r="E42" s="176">
        <f t="shared" si="9"/>
        <v>1837002</v>
      </c>
      <c r="F42" s="176">
        <f t="shared" si="9"/>
        <v>0</v>
      </c>
      <c r="G42" s="176">
        <f t="shared" si="9"/>
        <v>0</v>
      </c>
      <c r="H42" s="176">
        <f t="shared" si="9"/>
        <v>3696523</v>
      </c>
      <c r="I42" s="176">
        <f t="shared" si="9"/>
        <v>3806885</v>
      </c>
      <c r="J42" s="171">
        <f t="shared" si="2"/>
        <v>7503408</v>
      </c>
    </row>
    <row r="43" spans="1:13" ht="12" customHeight="1">
      <c r="A43" s="177" t="s">
        <v>36</v>
      </c>
      <c r="B43" s="178"/>
      <c r="C43" s="178"/>
      <c r="D43" s="178"/>
      <c r="E43" s="178"/>
      <c r="F43" s="178"/>
      <c r="G43" s="178"/>
      <c r="H43" s="178"/>
      <c r="I43" s="178"/>
    </row>
    <row r="44" spans="1:13" ht="12" customHeight="1">
      <c r="A44" s="177"/>
      <c r="B44" s="179"/>
      <c r="C44" s="179"/>
      <c r="D44" s="179"/>
      <c r="E44" s="179"/>
      <c r="F44" s="178"/>
      <c r="G44" s="178"/>
      <c r="H44" s="178"/>
      <c r="I44" s="178"/>
    </row>
    <row r="45" spans="1:13" ht="12" customHeight="1">
      <c r="A45" s="177"/>
      <c r="B45" s="178"/>
      <c r="C45" s="178"/>
      <c r="D45" s="178"/>
      <c r="E45" s="178"/>
      <c r="F45" s="178"/>
      <c r="G45" s="178"/>
      <c r="H45" s="178"/>
      <c r="I45" s="178"/>
    </row>
    <row r="46" spans="1:13">
      <c r="A46" s="161"/>
      <c r="B46" s="161"/>
      <c r="C46" s="161"/>
      <c r="D46" s="161"/>
      <c r="E46" s="161"/>
      <c r="F46" s="161"/>
      <c r="G46" s="161"/>
      <c r="H46" s="161"/>
      <c r="I46" s="161"/>
    </row>
    <row r="47" spans="1:13" s="180" customFormat="1">
      <c r="A47" s="161" t="s">
        <v>66</v>
      </c>
      <c r="B47" s="161"/>
      <c r="C47" s="161"/>
      <c r="D47" s="161"/>
      <c r="E47" s="161"/>
      <c r="F47" s="161"/>
      <c r="G47" s="161"/>
      <c r="H47" s="161"/>
      <c r="I47" s="161"/>
    </row>
    <row r="48" spans="1:13" ht="25.5" customHeight="1">
      <c r="A48" s="163" t="s">
        <v>1</v>
      </c>
      <c r="B48" s="164" t="s">
        <v>52</v>
      </c>
      <c r="C48" s="164"/>
      <c r="D48" s="164" t="s">
        <v>50</v>
      </c>
      <c r="E48" s="164"/>
      <c r="F48" s="165" t="s">
        <v>49</v>
      </c>
      <c r="G48" s="166"/>
      <c r="H48" s="164" t="s">
        <v>5</v>
      </c>
      <c r="I48" s="164"/>
    </row>
    <row r="49" spans="1:9">
      <c r="A49" s="163"/>
      <c r="B49" s="181" t="s">
        <v>7</v>
      </c>
      <c r="C49" s="181" t="s">
        <v>8</v>
      </c>
      <c r="D49" s="181" t="s">
        <v>7</v>
      </c>
      <c r="E49" s="181" t="s">
        <v>8</v>
      </c>
      <c r="F49" s="182" t="s">
        <v>7</v>
      </c>
      <c r="G49" s="182" t="s">
        <v>8</v>
      </c>
      <c r="H49" s="181" t="s">
        <v>7</v>
      </c>
      <c r="I49" s="181" t="s">
        <v>8</v>
      </c>
    </row>
    <row r="50" spans="1:9" ht="16" thickBot="1">
      <c r="A50" s="163" t="s">
        <v>9</v>
      </c>
      <c r="B50" s="172">
        <f>'1ST QRT '!H55</f>
        <v>7064</v>
      </c>
      <c r="C50" s="172">
        <f>'1ST QRT '!I55</f>
        <v>7046</v>
      </c>
      <c r="D50" s="172">
        <f>'2ND QRT '!H50</f>
        <v>6546</v>
      </c>
      <c r="E50" s="172">
        <f>'2ND QRT '!I50</f>
        <v>6511</v>
      </c>
      <c r="F50" s="172"/>
      <c r="G50" s="172"/>
      <c r="H50" s="170">
        <f t="shared" ref="H50:H61" si="10">B50+D50+F50</f>
        <v>13610</v>
      </c>
      <c r="I50" s="170">
        <f t="shared" ref="I50:I61" si="11">C50+E50+G50</f>
        <v>13557</v>
      </c>
    </row>
    <row r="51" spans="1:9" ht="15.5">
      <c r="A51" s="163" t="s">
        <v>10</v>
      </c>
      <c r="B51" s="172">
        <f>'1ST QRT '!H56</f>
        <v>1147</v>
      </c>
      <c r="C51" s="172">
        <f>'1ST QRT '!I56</f>
        <v>1145</v>
      </c>
      <c r="D51" s="172">
        <f>'2ND QRT '!H51</f>
        <v>1276</v>
      </c>
      <c r="E51" s="172">
        <f>'2ND QRT '!I51</f>
        <v>1276</v>
      </c>
      <c r="F51" s="183"/>
      <c r="G51" s="183"/>
      <c r="H51" s="170">
        <f t="shared" si="10"/>
        <v>2423</v>
      </c>
      <c r="I51" s="170">
        <f t="shared" si="11"/>
        <v>2421</v>
      </c>
    </row>
    <row r="52" spans="1:9" ht="15.5">
      <c r="A52" s="163" t="s">
        <v>11</v>
      </c>
      <c r="B52" s="172">
        <f>'1ST QRT '!H57</f>
        <v>214</v>
      </c>
      <c r="C52" s="172">
        <f>'1ST QRT '!I57</f>
        <v>214</v>
      </c>
      <c r="D52" s="172">
        <f>'2ND QRT '!H52</f>
        <v>271</v>
      </c>
      <c r="E52" s="172">
        <f>'2ND QRT '!I52</f>
        <v>271</v>
      </c>
      <c r="F52" s="172"/>
      <c r="G52" s="172"/>
      <c r="H52" s="173">
        <f t="shared" si="10"/>
        <v>485</v>
      </c>
      <c r="I52" s="173">
        <f t="shared" si="11"/>
        <v>485</v>
      </c>
    </row>
    <row r="53" spans="1:9" ht="15.5">
      <c r="A53" s="163" t="s">
        <v>12</v>
      </c>
      <c r="B53" s="172">
        <f>'1ST QRT '!H58</f>
        <v>532</v>
      </c>
      <c r="C53" s="172">
        <f>'1ST QRT '!I58</f>
        <v>532</v>
      </c>
      <c r="D53" s="172">
        <f>'2ND QRT '!H53</f>
        <v>591</v>
      </c>
      <c r="E53" s="172">
        <f>'2ND QRT '!I53</f>
        <v>591</v>
      </c>
      <c r="F53" s="172"/>
      <c r="G53" s="172"/>
      <c r="H53" s="173">
        <f t="shared" si="10"/>
        <v>1123</v>
      </c>
      <c r="I53" s="173">
        <f t="shared" si="11"/>
        <v>1123</v>
      </c>
    </row>
    <row r="54" spans="1:9" ht="15.5">
      <c r="A54" s="163" t="s">
        <v>13</v>
      </c>
      <c r="B54" s="172">
        <f>'1ST QRT '!H59</f>
        <v>234</v>
      </c>
      <c r="C54" s="172">
        <f>'1ST QRT '!I59</f>
        <v>235</v>
      </c>
      <c r="D54" s="172">
        <f>'2ND QRT '!H54</f>
        <v>259</v>
      </c>
      <c r="E54" s="172">
        <f>'2ND QRT '!I54</f>
        <v>259</v>
      </c>
      <c r="F54" s="172"/>
      <c r="G54" s="172"/>
      <c r="H54" s="173">
        <f t="shared" si="10"/>
        <v>493</v>
      </c>
      <c r="I54" s="173">
        <f t="shared" si="11"/>
        <v>494</v>
      </c>
    </row>
    <row r="55" spans="1:9" ht="15.5">
      <c r="A55" s="163" t="s">
        <v>14</v>
      </c>
      <c r="B55" s="172">
        <f>'1ST QRT '!H60</f>
        <v>0</v>
      </c>
      <c r="C55" s="172">
        <f>'1ST QRT '!I60</f>
        <v>0</v>
      </c>
      <c r="D55" s="172">
        <f>'2ND QRT '!H55</f>
        <v>0</v>
      </c>
      <c r="E55" s="172">
        <f>'2ND QRT '!I55</f>
        <v>0</v>
      </c>
      <c r="F55" s="174"/>
      <c r="G55" s="174"/>
      <c r="H55" s="173">
        <f t="shared" si="10"/>
        <v>0</v>
      </c>
      <c r="I55" s="173">
        <f t="shared" si="11"/>
        <v>0</v>
      </c>
    </row>
    <row r="56" spans="1:9" ht="15.5">
      <c r="A56" s="163" t="s">
        <v>43</v>
      </c>
      <c r="B56" s="172">
        <f>'1ST QRT '!H61</f>
        <v>493</v>
      </c>
      <c r="C56" s="172">
        <f>'1ST QRT '!I61</f>
        <v>490</v>
      </c>
      <c r="D56" s="172">
        <f>'2ND QRT '!H56</f>
        <v>466</v>
      </c>
      <c r="E56" s="172">
        <f>'2ND QRT '!I56</f>
        <v>464</v>
      </c>
      <c r="F56" s="172"/>
      <c r="G56" s="172"/>
      <c r="H56" s="173">
        <f t="shared" si="10"/>
        <v>959</v>
      </c>
      <c r="I56" s="173">
        <f t="shared" si="11"/>
        <v>954</v>
      </c>
    </row>
    <row r="57" spans="1:9" ht="15.5">
      <c r="A57" s="163" t="s">
        <v>10</v>
      </c>
      <c r="B57" s="172">
        <f>'1ST QRT '!H62</f>
        <v>36</v>
      </c>
      <c r="C57" s="172">
        <f>'1ST QRT '!I62</f>
        <v>36</v>
      </c>
      <c r="D57" s="172">
        <f>'2ND QRT '!H57</f>
        <v>39</v>
      </c>
      <c r="E57" s="172">
        <f>'2ND QRT '!I57</f>
        <v>39</v>
      </c>
      <c r="F57" s="172"/>
      <c r="G57" s="172"/>
      <c r="H57" s="173">
        <f t="shared" si="10"/>
        <v>75</v>
      </c>
      <c r="I57" s="173">
        <f t="shared" si="11"/>
        <v>75</v>
      </c>
    </row>
    <row r="58" spans="1:9" ht="15.5">
      <c r="A58" s="163" t="s">
        <v>16</v>
      </c>
      <c r="B58" s="172">
        <f>'1ST QRT '!H63</f>
        <v>241</v>
      </c>
      <c r="C58" s="172">
        <f>'1ST QRT '!I63</f>
        <v>240</v>
      </c>
      <c r="D58" s="172">
        <f>'2ND QRT '!H58</f>
        <v>197</v>
      </c>
      <c r="E58" s="172">
        <f>'2ND QRT '!I58</f>
        <v>197</v>
      </c>
      <c r="F58" s="172"/>
      <c r="G58" s="172"/>
      <c r="H58" s="173">
        <f t="shared" si="10"/>
        <v>438</v>
      </c>
      <c r="I58" s="173">
        <f t="shared" si="11"/>
        <v>437</v>
      </c>
    </row>
    <row r="59" spans="1:9" ht="15.5">
      <c r="A59" s="163" t="s">
        <v>17</v>
      </c>
      <c r="B59" s="172">
        <f>'1ST QRT '!H64</f>
        <v>300</v>
      </c>
      <c r="C59" s="172">
        <f>'1ST QRT '!I64</f>
        <v>300</v>
      </c>
      <c r="D59" s="172">
        <f>'2ND QRT '!H59</f>
        <v>312</v>
      </c>
      <c r="E59" s="172">
        <f>'2ND QRT '!I59</f>
        <v>312</v>
      </c>
      <c r="F59" s="172"/>
      <c r="G59" s="172"/>
      <c r="H59" s="173">
        <f t="shared" si="10"/>
        <v>612</v>
      </c>
      <c r="I59" s="173">
        <f t="shared" si="11"/>
        <v>612</v>
      </c>
    </row>
    <row r="60" spans="1:9" ht="15.5">
      <c r="A60" s="163" t="s">
        <v>10</v>
      </c>
      <c r="B60" s="172">
        <f>'1ST QRT '!H65</f>
        <v>0</v>
      </c>
      <c r="C60" s="172">
        <f>'1ST QRT '!I65</f>
        <v>0</v>
      </c>
      <c r="D60" s="172">
        <f>'2ND QRT '!H60</f>
        <v>0</v>
      </c>
      <c r="E60" s="172">
        <f>'2ND QRT '!I60</f>
        <v>0</v>
      </c>
      <c r="F60" s="174"/>
      <c r="G60" s="174"/>
      <c r="H60" s="173">
        <f t="shared" si="10"/>
        <v>0</v>
      </c>
      <c r="I60" s="173">
        <f t="shared" si="11"/>
        <v>0</v>
      </c>
    </row>
    <row r="61" spans="1:9" ht="15.5">
      <c r="A61" s="163" t="s">
        <v>18</v>
      </c>
      <c r="B61" s="172">
        <f>'1ST QRT '!H66</f>
        <v>141</v>
      </c>
      <c r="C61" s="172">
        <f>'1ST QRT '!I66</f>
        <v>141</v>
      </c>
      <c r="D61" s="172">
        <f>'2ND QRT '!H61</f>
        <v>150</v>
      </c>
      <c r="E61" s="172">
        <f>'2ND QRT '!I61</f>
        <v>150</v>
      </c>
      <c r="F61" s="172"/>
      <c r="G61" s="172"/>
      <c r="H61" s="173">
        <f t="shared" si="10"/>
        <v>291</v>
      </c>
      <c r="I61" s="173">
        <f t="shared" si="11"/>
        <v>291</v>
      </c>
    </row>
    <row r="62" spans="1:9" ht="15.5">
      <c r="A62" s="163" t="s">
        <v>10</v>
      </c>
      <c r="B62" s="172">
        <f>'1ST QRT '!H67</f>
        <v>0</v>
      </c>
      <c r="C62" s="172">
        <f>'1ST QRT '!I67</f>
        <v>0</v>
      </c>
      <c r="D62" s="172">
        <f>'2ND QRT '!H62</f>
        <v>0</v>
      </c>
      <c r="E62" s="172">
        <f>'2ND QRT '!I62</f>
        <v>0</v>
      </c>
      <c r="F62" s="174"/>
      <c r="G62" s="174"/>
      <c r="H62" s="173"/>
      <c r="I62" s="173"/>
    </row>
    <row r="63" spans="1:9" ht="15.5">
      <c r="A63" s="163" t="s">
        <v>19</v>
      </c>
      <c r="B63" s="172">
        <f>'1ST QRT '!H68</f>
        <v>329</v>
      </c>
      <c r="C63" s="172">
        <f>'1ST QRT '!I68</f>
        <v>327</v>
      </c>
      <c r="D63" s="172">
        <f>'2ND QRT '!H63</f>
        <v>302</v>
      </c>
      <c r="E63" s="172">
        <f>'2ND QRT '!I63</f>
        <v>295</v>
      </c>
      <c r="F63" s="172"/>
      <c r="G63" s="172"/>
      <c r="H63" s="173">
        <f t="shared" ref="H63:H71" si="12">B63+D63+F63</f>
        <v>631</v>
      </c>
      <c r="I63" s="173">
        <f t="shared" ref="I63:I71" si="13">C63+E63+G63</f>
        <v>622</v>
      </c>
    </row>
    <row r="64" spans="1:9" ht="15.5">
      <c r="A64" s="163" t="s">
        <v>20</v>
      </c>
      <c r="B64" s="172">
        <f>'1ST QRT '!H69</f>
        <v>0</v>
      </c>
      <c r="C64" s="172">
        <f>'1ST QRT '!I69</f>
        <v>0</v>
      </c>
      <c r="D64" s="172">
        <f>'2ND QRT '!H64</f>
        <v>25</v>
      </c>
      <c r="E64" s="172">
        <f>'2ND QRT '!I64</f>
        <v>23</v>
      </c>
      <c r="F64" s="172"/>
      <c r="G64" s="172"/>
      <c r="H64" s="173">
        <f t="shared" si="12"/>
        <v>25</v>
      </c>
      <c r="I64" s="173">
        <f t="shared" si="13"/>
        <v>23</v>
      </c>
    </row>
    <row r="65" spans="1:9" ht="15.5">
      <c r="A65" s="163" t="s">
        <v>21</v>
      </c>
      <c r="B65" s="172">
        <f>'1ST QRT '!H70</f>
        <v>214</v>
      </c>
      <c r="C65" s="172">
        <f>'1ST QRT '!I70</f>
        <v>214</v>
      </c>
      <c r="D65" s="172">
        <f>'2ND QRT '!H65</f>
        <v>224</v>
      </c>
      <c r="E65" s="172">
        <f>'2ND QRT '!I65</f>
        <v>225</v>
      </c>
      <c r="F65" s="172"/>
      <c r="G65" s="172"/>
      <c r="H65" s="173">
        <f t="shared" si="12"/>
        <v>438</v>
      </c>
      <c r="I65" s="173">
        <f t="shared" si="13"/>
        <v>439</v>
      </c>
    </row>
    <row r="66" spans="1:9" ht="15.5">
      <c r="A66" s="163" t="s">
        <v>20</v>
      </c>
      <c r="B66" s="172">
        <f>'1ST QRT '!H71</f>
        <v>0</v>
      </c>
      <c r="C66" s="172">
        <f>'1ST QRT '!I71</f>
        <v>0</v>
      </c>
      <c r="D66" s="172">
        <f>'2ND QRT '!H66</f>
        <v>0</v>
      </c>
      <c r="E66" s="172">
        <f>'2ND QRT '!I66</f>
        <v>0</v>
      </c>
      <c r="F66" s="172"/>
      <c r="G66" s="172"/>
      <c r="H66" s="173">
        <f t="shared" si="12"/>
        <v>0</v>
      </c>
      <c r="I66" s="173">
        <f t="shared" si="13"/>
        <v>0</v>
      </c>
    </row>
    <row r="67" spans="1:9" ht="15.5">
      <c r="A67" s="163" t="s">
        <v>22</v>
      </c>
      <c r="B67" s="172">
        <f>'1ST QRT '!H72</f>
        <v>713</v>
      </c>
      <c r="C67" s="172">
        <f>'1ST QRT '!I72</f>
        <v>723</v>
      </c>
      <c r="D67" s="172">
        <f>'2ND QRT '!H67</f>
        <v>755</v>
      </c>
      <c r="E67" s="172">
        <f>'2ND QRT '!I67</f>
        <v>786</v>
      </c>
      <c r="F67" s="184"/>
      <c r="G67" s="184"/>
      <c r="H67" s="173">
        <f t="shared" si="12"/>
        <v>1468</v>
      </c>
      <c r="I67" s="173">
        <f t="shared" si="13"/>
        <v>1509</v>
      </c>
    </row>
    <row r="68" spans="1:9" ht="15.5">
      <c r="A68" s="163" t="s">
        <v>20</v>
      </c>
      <c r="B68" s="172">
        <f>'1ST QRT '!H73</f>
        <v>242</v>
      </c>
      <c r="C68" s="172">
        <f>'1ST QRT '!I73</f>
        <v>231</v>
      </c>
      <c r="D68" s="172">
        <f>'2ND QRT '!H68</f>
        <v>370</v>
      </c>
      <c r="E68" s="172">
        <f>'2ND QRT '!I68</f>
        <v>333</v>
      </c>
      <c r="F68" s="172"/>
      <c r="G68" s="172"/>
      <c r="H68" s="173">
        <f t="shared" si="12"/>
        <v>612</v>
      </c>
      <c r="I68" s="173">
        <f t="shared" si="13"/>
        <v>564</v>
      </c>
    </row>
    <row r="69" spans="1:9" ht="15.5">
      <c r="A69" s="163" t="s">
        <v>23</v>
      </c>
      <c r="B69" s="172">
        <f>'1ST QRT '!H74</f>
        <v>1279</v>
      </c>
      <c r="C69" s="172">
        <f>'1ST QRT '!I74</f>
        <v>1284</v>
      </c>
      <c r="D69" s="172">
        <f>'2ND QRT '!H69</f>
        <v>1099</v>
      </c>
      <c r="E69" s="172">
        <f>'2ND QRT '!I69</f>
        <v>1095</v>
      </c>
      <c r="F69" s="172"/>
      <c r="G69" s="172"/>
      <c r="H69" s="173">
        <f t="shared" si="12"/>
        <v>2378</v>
      </c>
      <c r="I69" s="173">
        <f t="shared" si="13"/>
        <v>2379</v>
      </c>
    </row>
    <row r="70" spans="1:9" ht="15.5">
      <c r="A70" s="163" t="s">
        <v>10</v>
      </c>
      <c r="B70" s="172">
        <f>'1ST QRT '!H75</f>
        <v>0</v>
      </c>
      <c r="C70" s="172">
        <f>'1ST QRT '!I75</f>
        <v>0</v>
      </c>
      <c r="D70" s="172">
        <f>'2ND QRT '!H70</f>
        <v>0</v>
      </c>
      <c r="E70" s="172">
        <f>'2ND QRT '!I70</f>
        <v>0</v>
      </c>
      <c r="F70" s="172"/>
      <c r="G70" s="172"/>
      <c r="H70" s="173">
        <f t="shared" si="12"/>
        <v>0</v>
      </c>
      <c r="I70" s="173">
        <f t="shared" si="13"/>
        <v>0</v>
      </c>
    </row>
    <row r="71" spans="1:9" ht="15.5">
      <c r="A71" s="163" t="s">
        <v>24</v>
      </c>
      <c r="B71" s="172">
        <f>'1ST QRT '!H76</f>
        <v>31</v>
      </c>
      <c r="C71" s="172">
        <f>'1ST QRT '!I76</f>
        <v>30</v>
      </c>
      <c r="D71" s="172">
        <f>'2ND QRT '!H71</f>
        <v>7</v>
      </c>
      <c r="E71" s="172">
        <f>'2ND QRT '!I71</f>
        <v>7</v>
      </c>
      <c r="F71" s="174"/>
      <c r="G71" s="174"/>
      <c r="H71" s="173">
        <f t="shared" si="12"/>
        <v>38</v>
      </c>
      <c r="I71" s="173">
        <f t="shared" si="13"/>
        <v>37</v>
      </c>
    </row>
    <row r="72" spans="1:9" ht="15.5">
      <c r="A72" s="163" t="s">
        <v>10</v>
      </c>
      <c r="B72" s="172">
        <f>'1ST QRT '!H77</f>
        <v>0</v>
      </c>
      <c r="C72" s="172">
        <f>'1ST QRT '!I77</f>
        <v>0</v>
      </c>
      <c r="D72" s="172">
        <f>'2ND QRT '!H72</f>
        <v>0</v>
      </c>
      <c r="E72" s="172">
        <f>'2ND QRT '!I72</f>
        <v>0</v>
      </c>
      <c r="F72" s="174"/>
      <c r="G72" s="174"/>
      <c r="H72" s="173"/>
      <c r="I72" s="173"/>
    </row>
    <row r="73" spans="1:9" ht="15.5">
      <c r="A73" s="163" t="s">
        <v>25</v>
      </c>
      <c r="B73" s="172">
        <f>'1ST QRT '!H78</f>
        <v>5362</v>
      </c>
      <c r="C73" s="172">
        <f>'1ST QRT '!I78</f>
        <v>5368</v>
      </c>
      <c r="D73" s="172">
        <f>'2ND QRT '!H73</f>
        <v>4894</v>
      </c>
      <c r="E73" s="172">
        <f>'2ND QRT '!I73</f>
        <v>4908</v>
      </c>
      <c r="F73" s="172"/>
      <c r="G73" s="172"/>
      <c r="H73" s="173">
        <f t="shared" ref="H73:H87" si="14">B73+D73+F73</f>
        <v>10256</v>
      </c>
      <c r="I73" s="173">
        <f t="shared" ref="I73:I87" si="15">C73+E73+G73</f>
        <v>10276</v>
      </c>
    </row>
    <row r="74" spans="1:9" ht="15.5">
      <c r="A74" s="163" t="s">
        <v>26</v>
      </c>
      <c r="B74" s="172">
        <f>'1ST QRT '!H79</f>
        <v>2565</v>
      </c>
      <c r="C74" s="172">
        <f>'1ST QRT '!I79</f>
        <v>2571</v>
      </c>
      <c r="D74" s="172">
        <f>'2ND QRT '!H74</f>
        <v>2695</v>
      </c>
      <c r="E74" s="172">
        <f>'2ND QRT '!I74</f>
        <v>2674</v>
      </c>
      <c r="F74" s="172"/>
      <c r="G74" s="172"/>
      <c r="H74" s="173">
        <f t="shared" si="14"/>
        <v>5260</v>
      </c>
      <c r="I74" s="173">
        <f t="shared" si="15"/>
        <v>5245</v>
      </c>
    </row>
    <row r="75" spans="1:9" ht="15.5">
      <c r="A75" s="163" t="s">
        <v>27</v>
      </c>
      <c r="B75" s="172">
        <f>'1ST QRT '!H80</f>
        <v>2324</v>
      </c>
      <c r="C75" s="172">
        <f>'1ST QRT '!I80</f>
        <v>2328</v>
      </c>
      <c r="D75" s="172">
        <f>'2ND QRT '!H75</f>
        <v>1604</v>
      </c>
      <c r="E75" s="172">
        <f>'2ND QRT '!I75</f>
        <v>1595</v>
      </c>
      <c r="F75" s="172"/>
      <c r="G75" s="172"/>
      <c r="H75" s="173">
        <f t="shared" si="14"/>
        <v>3928</v>
      </c>
      <c r="I75" s="173">
        <f t="shared" si="15"/>
        <v>3923</v>
      </c>
    </row>
    <row r="76" spans="1:9" ht="15.5">
      <c r="A76" s="163" t="s">
        <v>26</v>
      </c>
      <c r="B76" s="172">
        <f>'1ST QRT '!H81</f>
        <v>143</v>
      </c>
      <c r="C76" s="172">
        <f>'1ST QRT '!I81</f>
        <v>144</v>
      </c>
      <c r="D76" s="172">
        <f>'2ND QRT '!H76</f>
        <v>226</v>
      </c>
      <c r="E76" s="172">
        <f>'2ND QRT '!I76</f>
        <v>227</v>
      </c>
      <c r="F76" s="172"/>
      <c r="G76" s="172"/>
      <c r="H76" s="173">
        <f t="shared" si="14"/>
        <v>369</v>
      </c>
      <c r="I76" s="173">
        <f t="shared" si="15"/>
        <v>371</v>
      </c>
    </row>
    <row r="77" spans="1:9" ht="15.5">
      <c r="A77" s="163" t="s">
        <v>28</v>
      </c>
      <c r="B77" s="172">
        <f>'1ST QRT '!H82</f>
        <v>327</v>
      </c>
      <c r="C77" s="172">
        <f>'1ST QRT '!I82</f>
        <v>327</v>
      </c>
      <c r="D77" s="172">
        <f>'2ND QRT '!H77</f>
        <v>311</v>
      </c>
      <c r="E77" s="172">
        <f>'2ND QRT '!I77</f>
        <v>311</v>
      </c>
      <c r="F77" s="172"/>
      <c r="G77" s="172"/>
      <c r="H77" s="173">
        <f t="shared" si="14"/>
        <v>638</v>
      </c>
      <c r="I77" s="173">
        <f t="shared" si="15"/>
        <v>638</v>
      </c>
    </row>
    <row r="78" spans="1:9" ht="15.5">
      <c r="A78" s="163" t="s">
        <v>26</v>
      </c>
      <c r="B78" s="172">
        <f>'1ST QRT '!H83</f>
        <v>0</v>
      </c>
      <c r="C78" s="172">
        <f>'1ST QRT '!I83</f>
        <v>0</v>
      </c>
      <c r="D78" s="172">
        <f>'2ND QRT '!H78</f>
        <v>0</v>
      </c>
      <c r="E78" s="172">
        <f>'2ND QRT '!I78</f>
        <v>0</v>
      </c>
      <c r="F78" s="172"/>
      <c r="G78" s="172"/>
      <c r="H78" s="173">
        <f t="shared" si="14"/>
        <v>0</v>
      </c>
      <c r="I78" s="173">
        <f t="shared" si="15"/>
        <v>0</v>
      </c>
    </row>
    <row r="79" spans="1:9" ht="15.5">
      <c r="A79" s="163" t="s">
        <v>29</v>
      </c>
      <c r="B79" s="172">
        <f>'1ST QRT '!H84</f>
        <v>0</v>
      </c>
      <c r="C79" s="172">
        <f>'1ST QRT '!I84</f>
        <v>0</v>
      </c>
      <c r="D79" s="172">
        <f>'2ND QRT '!H79</f>
        <v>77</v>
      </c>
      <c r="E79" s="172">
        <f>'2ND QRT '!I79</f>
        <v>77</v>
      </c>
      <c r="F79" s="172"/>
      <c r="G79" s="172"/>
      <c r="H79" s="173">
        <f t="shared" si="14"/>
        <v>77</v>
      </c>
      <c r="I79" s="173">
        <f t="shared" si="15"/>
        <v>77</v>
      </c>
    </row>
    <row r="80" spans="1:9" ht="15.5">
      <c r="A80" s="163" t="s">
        <v>26</v>
      </c>
      <c r="B80" s="172">
        <f>'1ST QRT '!H85</f>
        <v>0</v>
      </c>
      <c r="C80" s="172">
        <f>'1ST QRT '!I85</f>
        <v>0</v>
      </c>
      <c r="D80" s="172">
        <f>'2ND QRT '!H80</f>
        <v>0</v>
      </c>
      <c r="E80" s="172">
        <f>'2ND QRT '!I80</f>
        <v>0</v>
      </c>
      <c r="F80" s="174"/>
      <c r="G80" s="174"/>
      <c r="H80" s="173">
        <f t="shared" si="14"/>
        <v>0</v>
      </c>
      <c r="I80" s="173">
        <f t="shared" si="15"/>
        <v>0</v>
      </c>
    </row>
    <row r="81" spans="1:11" ht="15.5">
      <c r="A81" s="163" t="s">
        <v>30</v>
      </c>
      <c r="B81" s="172">
        <f>'1ST QRT '!H86</f>
        <v>77</v>
      </c>
      <c r="C81" s="172">
        <f>'1ST QRT '!I86</f>
        <v>77</v>
      </c>
      <c r="D81" s="172">
        <f>'2ND QRT '!H81</f>
        <v>91</v>
      </c>
      <c r="E81" s="172">
        <f>'2ND QRT '!I81</f>
        <v>91</v>
      </c>
      <c r="F81" s="172"/>
      <c r="G81" s="172"/>
      <c r="H81" s="173">
        <f t="shared" si="14"/>
        <v>168</v>
      </c>
      <c r="I81" s="173">
        <f t="shared" si="15"/>
        <v>168</v>
      </c>
    </row>
    <row r="82" spans="1:11" ht="15.5">
      <c r="A82" s="163" t="s">
        <v>26</v>
      </c>
      <c r="B82" s="172">
        <f>'1ST QRT '!H87</f>
        <v>0</v>
      </c>
      <c r="C82" s="172">
        <f>'1ST QRT '!I87</f>
        <v>0</v>
      </c>
      <c r="D82" s="172">
        <f>'2ND QRT '!H82</f>
        <v>0</v>
      </c>
      <c r="E82" s="172">
        <f>'2ND QRT '!I82</f>
        <v>0</v>
      </c>
      <c r="F82" s="174"/>
      <c r="G82" s="174"/>
      <c r="H82" s="173">
        <f t="shared" si="14"/>
        <v>0</v>
      </c>
      <c r="I82" s="173">
        <f t="shared" si="15"/>
        <v>0</v>
      </c>
    </row>
    <row r="83" spans="1:11" ht="15.5">
      <c r="A83" s="163" t="s">
        <v>31</v>
      </c>
      <c r="B83" s="172">
        <f>'1ST QRT '!H88</f>
        <v>743</v>
      </c>
      <c r="C83" s="172">
        <f>'1ST QRT '!I88</f>
        <v>743</v>
      </c>
      <c r="D83" s="172">
        <f>'2ND QRT '!H83</f>
        <v>829</v>
      </c>
      <c r="E83" s="172">
        <f>'2ND QRT '!I83</f>
        <v>829</v>
      </c>
      <c r="F83" s="172"/>
      <c r="G83" s="172"/>
      <c r="H83" s="173">
        <f t="shared" si="14"/>
        <v>1572</v>
      </c>
      <c r="I83" s="173">
        <f t="shared" si="15"/>
        <v>1572</v>
      </c>
    </row>
    <row r="84" spans="1:11" ht="15.5">
      <c r="A84" s="163" t="s">
        <v>32</v>
      </c>
      <c r="B84" s="172">
        <f>'1ST QRT '!H89</f>
        <v>0</v>
      </c>
      <c r="C84" s="172">
        <f>'1ST QRT '!I89</f>
        <v>0</v>
      </c>
      <c r="D84" s="172">
        <f>'2ND QRT '!H84</f>
        <v>0</v>
      </c>
      <c r="E84" s="172">
        <f>'2ND QRT '!I84</f>
        <v>0</v>
      </c>
      <c r="F84" s="172"/>
      <c r="G84" s="172"/>
      <c r="H84" s="173">
        <f t="shared" si="14"/>
        <v>0</v>
      </c>
      <c r="I84" s="173">
        <f t="shared" si="15"/>
        <v>0</v>
      </c>
    </row>
    <row r="85" spans="1:11">
      <c r="A85" s="163" t="s">
        <v>33</v>
      </c>
      <c r="B85" s="176">
        <f t="shared" ref="B85:G85" si="16">B84+B83+B81+B79+B77+B75+B73+B71+B69+B67+B65+B63+B61+B59+B58+B56+B54+B53+B52+B50</f>
        <v>20618</v>
      </c>
      <c r="C85" s="176">
        <f t="shared" si="16"/>
        <v>20619</v>
      </c>
      <c r="D85" s="176">
        <f t="shared" si="16"/>
        <v>18985</v>
      </c>
      <c r="E85" s="176">
        <f t="shared" si="16"/>
        <v>18974</v>
      </c>
      <c r="F85" s="176">
        <f t="shared" si="16"/>
        <v>0</v>
      </c>
      <c r="G85" s="176">
        <f t="shared" si="16"/>
        <v>0</v>
      </c>
      <c r="H85" s="170">
        <f t="shared" si="14"/>
        <v>39603</v>
      </c>
      <c r="I85" s="170">
        <f t="shared" si="15"/>
        <v>39593</v>
      </c>
      <c r="J85" s="171"/>
      <c r="K85" s="171"/>
    </row>
    <row r="86" spans="1:11">
      <c r="A86" s="163" t="s">
        <v>34</v>
      </c>
      <c r="B86" s="176">
        <f>B82+B80+B78+B76+B74+B70+B68+B66+B64+B60+B55+B51+B62+B72+B57</f>
        <v>4133</v>
      </c>
      <c r="C86" s="176">
        <f t="shared" ref="C86:G86" si="17">C82+C80+C78+C76+C74+C70+C68+C66+C64+C60+C55+C51+C62+C72+C57</f>
        <v>4127</v>
      </c>
      <c r="D86" s="176">
        <f t="shared" si="17"/>
        <v>4631</v>
      </c>
      <c r="E86" s="176">
        <f t="shared" si="17"/>
        <v>4572</v>
      </c>
      <c r="F86" s="176">
        <f t="shared" si="17"/>
        <v>0</v>
      </c>
      <c r="G86" s="176">
        <f t="shared" si="17"/>
        <v>0</v>
      </c>
      <c r="H86" s="170">
        <f t="shared" si="14"/>
        <v>8764</v>
      </c>
      <c r="I86" s="170">
        <f t="shared" si="15"/>
        <v>8699</v>
      </c>
      <c r="J86" s="171"/>
      <c r="K86" s="171"/>
    </row>
    <row r="87" spans="1:11">
      <c r="A87" s="163" t="s">
        <v>35</v>
      </c>
      <c r="B87" s="176">
        <f t="shared" ref="B87:G87" si="18">B86+B85</f>
        <v>24751</v>
      </c>
      <c r="C87" s="176">
        <f t="shared" si="18"/>
        <v>24746</v>
      </c>
      <c r="D87" s="176">
        <f t="shared" si="18"/>
        <v>23616</v>
      </c>
      <c r="E87" s="176">
        <f t="shared" si="18"/>
        <v>23546</v>
      </c>
      <c r="F87" s="176">
        <f t="shared" si="18"/>
        <v>0</v>
      </c>
      <c r="G87" s="176">
        <f t="shared" si="18"/>
        <v>0</v>
      </c>
      <c r="H87" s="170">
        <f t="shared" si="14"/>
        <v>48367</v>
      </c>
      <c r="I87" s="170">
        <f t="shared" si="15"/>
        <v>48292</v>
      </c>
      <c r="J87" s="171"/>
    </row>
    <row r="88" spans="1:11">
      <c r="A88" s="177" t="s">
        <v>36</v>
      </c>
      <c r="B88" s="178"/>
      <c r="C88" s="178"/>
      <c r="D88" s="178"/>
      <c r="E88" s="178"/>
      <c r="F88" s="178"/>
      <c r="G88" s="178"/>
      <c r="H88" s="178"/>
      <c r="I88" s="178"/>
    </row>
    <row r="89" spans="1:11">
      <c r="A89" s="177"/>
      <c r="B89" s="178"/>
      <c r="C89" s="178"/>
      <c r="D89" s="178"/>
      <c r="E89" s="178"/>
      <c r="F89" s="178"/>
      <c r="G89" s="178"/>
      <c r="H89" s="178"/>
      <c r="I89" s="178"/>
    </row>
    <row r="90" spans="1:11">
      <c r="A90" s="185" t="s">
        <v>0</v>
      </c>
      <c r="B90" s="185"/>
      <c r="C90" s="185"/>
      <c r="D90" s="185"/>
      <c r="E90" s="185"/>
      <c r="F90" s="185"/>
      <c r="G90" s="185"/>
      <c r="H90" s="185"/>
      <c r="I90" s="185"/>
    </row>
    <row r="91" spans="1:11">
      <c r="A91" s="164" t="s">
        <v>68</v>
      </c>
      <c r="B91" s="164"/>
      <c r="C91" s="164"/>
      <c r="D91" s="164"/>
      <c r="E91" s="164"/>
      <c r="F91" s="164"/>
      <c r="G91" s="164"/>
      <c r="H91" s="164"/>
      <c r="I91" s="164"/>
    </row>
    <row r="92" spans="1:11" ht="12.75" customHeight="1">
      <c r="A92" s="163" t="s">
        <v>1</v>
      </c>
      <c r="B92" s="165" t="s">
        <v>51</v>
      </c>
      <c r="C92" s="166"/>
      <c r="D92" s="165" t="s">
        <v>50</v>
      </c>
      <c r="E92" s="166"/>
      <c r="F92" s="165" t="s">
        <v>49</v>
      </c>
      <c r="G92" s="166"/>
      <c r="H92" s="164" t="s">
        <v>5</v>
      </c>
      <c r="I92" s="164"/>
    </row>
    <row r="93" spans="1:11">
      <c r="A93" s="163"/>
      <c r="B93" s="181" t="s">
        <v>37</v>
      </c>
      <c r="C93" s="181" t="s">
        <v>38</v>
      </c>
      <c r="D93" s="181" t="s">
        <v>37</v>
      </c>
      <c r="E93" s="181" t="s">
        <v>38</v>
      </c>
      <c r="F93" s="181" t="s">
        <v>37</v>
      </c>
      <c r="G93" s="181" t="s">
        <v>38</v>
      </c>
      <c r="H93" s="181" t="s">
        <v>37</v>
      </c>
      <c r="I93" s="181" t="s">
        <v>38</v>
      </c>
    </row>
    <row r="94" spans="1:11">
      <c r="A94" s="163" t="s">
        <v>9</v>
      </c>
      <c r="B94" s="186">
        <f>'1ST QRT '!H105</f>
        <v>0</v>
      </c>
      <c r="C94" s="186">
        <f>'1ST QRT '!I105</f>
        <v>0</v>
      </c>
      <c r="D94" s="186">
        <f>'2ND QRT '!H94</f>
        <v>0</v>
      </c>
      <c r="E94" s="186">
        <f>'2ND QRT '!I94</f>
        <v>0</v>
      </c>
      <c r="F94" s="186">
        <v>0</v>
      </c>
      <c r="G94" s="186">
        <v>0</v>
      </c>
      <c r="H94" s="187">
        <f t="shared" ref="H94:H114" si="19">B94+D94+F94</f>
        <v>0</v>
      </c>
      <c r="I94" s="187">
        <f t="shared" ref="I94:I114" si="20">C94+E94+G94</f>
        <v>0</v>
      </c>
    </row>
    <row r="95" spans="1:11">
      <c r="A95" s="163" t="s">
        <v>10</v>
      </c>
      <c r="B95" s="186">
        <f>'1ST QRT '!H106</f>
        <v>29224</v>
      </c>
      <c r="C95" s="186">
        <f>'1ST QRT '!I106</f>
        <v>798464.25</v>
      </c>
      <c r="D95" s="186">
        <f>'2ND QRT '!H95</f>
        <v>10558</v>
      </c>
      <c r="E95" s="186">
        <f>'2ND QRT '!I95</f>
        <v>912136.42999999993</v>
      </c>
      <c r="F95" s="188"/>
      <c r="G95" s="188"/>
      <c r="H95" s="187">
        <f t="shared" si="19"/>
        <v>39782</v>
      </c>
      <c r="I95" s="187">
        <f t="shared" si="20"/>
        <v>1710600.68</v>
      </c>
    </row>
    <row r="96" spans="1:11">
      <c r="A96" s="163" t="s">
        <v>11</v>
      </c>
      <c r="B96" s="186">
        <f>'1ST QRT '!H107</f>
        <v>0</v>
      </c>
      <c r="C96" s="186">
        <f>'1ST QRT '!I107</f>
        <v>0</v>
      </c>
      <c r="D96" s="186">
        <f>'2ND QRT '!H96</f>
        <v>0</v>
      </c>
      <c r="E96" s="186">
        <f>'2ND QRT '!I96</f>
        <v>0</v>
      </c>
      <c r="F96" s="189"/>
      <c r="G96" s="189"/>
      <c r="H96" s="187">
        <f t="shared" si="19"/>
        <v>0</v>
      </c>
      <c r="I96" s="187">
        <f t="shared" si="20"/>
        <v>0</v>
      </c>
    </row>
    <row r="97" spans="1:9">
      <c r="A97" s="163" t="s">
        <v>12</v>
      </c>
      <c r="B97" s="186">
        <f>'1ST QRT '!H108</f>
        <v>0</v>
      </c>
      <c r="C97" s="186">
        <f>'1ST QRT '!I108</f>
        <v>0</v>
      </c>
      <c r="D97" s="186">
        <f>'2ND QRT '!H97</f>
        <v>0</v>
      </c>
      <c r="E97" s="186">
        <f>'2ND QRT '!I97</f>
        <v>0</v>
      </c>
      <c r="F97" s="189"/>
      <c r="G97" s="189"/>
      <c r="H97" s="187">
        <f t="shared" si="19"/>
        <v>0</v>
      </c>
      <c r="I97" s="187">
        <f t="shared" si="20"/>
        <v>0</v>
      </c>
    </row>
    <row r="98" spans="1:9">
      <c r="A98" s="163" t="s">
        <v>13</v>
      </c>
      <c r="B98" s="186">
        <f>'1ST QRT '!H109</f>
        <v>0</v>
      </c>
      <c r="C98" s="186">
        <f>'1ST QRT '!I109</f>
        <v>0</v>
      </c>
      <c r="D98" s="186">
        <f>'2ND QRT '!H98</f>
        <v>0</v>
      </c>
      <c r="E98" s="186">
        <f>'2ND QRT '!I98</f>
        <v>0</v>
      </c>
      <c r="F98" s="189"/>
      <c r="G98" s="189"/>
      <c r="H98" s="187">
        <f t="shared" si="19"/>
        <v>0</v>
      </c>
      <c r="I98" s="187">
        <f t="shared" si="20"/>
        <v>0</v>
      </c>
    </row>
    <row r="99" spans="1:9">
      <c r="A99" s="163" t="s">
        <v>14</v>
      </c>
      <c r="B99" s="186">
        <f>'1ST QRT '!H110</f>
        <v>0</v>
      </c>
      <c r="C99" s="186">
        <f>'1ST QRT '!I110</f>
        <v>0</v>
      </c>
      <c r="D99" s="186">
        <f>'2ND QRT '!H99</f>
        <v>0</v>
      </c>
      <c r="E99" s="186">
        <f>'2ND QRT '!I99</f>
        <v>0</v>
      </c>
      <c r="F99" s="189"/>
      <c r="G99" s="189"/>
      <c r="H99" s="187">
        <f t="shared" si="19"/>
        <v>0</v>
      </c>
      <c r="I99" s="187">
        <f t="shared" si="20"/>
        <v>0</v>
      </c>
    </row>
    <row r="100" spans="1:9">
      <c r="A100" s="163" t="s">
        <v>15</v>
      </c>
      <c r="B100" s="186">
        <f>'1ST QRT '!H111</f>
        <v>0</v>
      </c>
      <c r="C100" s="186">
        <f>'1ST QRT '!I111</f>
        <v>0</v>
      </c>
      <c r="D100" s="186">
        <f>'2ND QRT '!H100</f>
        <v>0</v>
      </c>
      <c r="E100" s="186">
        <f>'2ND QRT '!I100</f>
        <v>0</v>
      </c>
      <c r="F100" s="189"/>
      <c r="G100" s="189"/>
      <c r="H100" s="187">
        <f t="shared" si="19"/>
        <v>0</v>
      </c>
      <c r="I100" s="187">
        <f t="shared" si="20"/>
        <v>0</v>
      </c>
    </row>
    <row r="101" spans="1:9">
      <c r="A101" s="163" t="s">
        <v>14</v>
      </c>
      <c r="B101" s="186">
        <f>'1ST QRT '!H112</f>
        <v>0</v>
      </c>
      <c r="C101" s="186">
        <f>'1ST QRT '!I112</f>
        <v>0</v>
      </c>
      <c r="D101" s="186">
        <f>'2ND QRT '!H101</f>
        <v>0</v>
      </c>
      <c r="E101" s="186">
        <f>'2ND QRT '!I101</f>
        <v>0</v>
      </c>
      <c r="F101" s="186"/>
      <c r="G101" s="186"/>
      <c r="H101" s="187">
        <f t="shared" si="19"/>
        <v>0</v>
      </c>
      <c r="I101" s="187">
        <f t="shared" si="20"/>
        <v>0</v>
      </c>
    </row>
    <row r="102" spans="1:9">
      <c r="A102" s="163" t="s">
        <v>16</v>
      </c>
      <c r="B102" s="186">
        <f>'1ST QRT '!H113</f>
        <v>0</v>
      </c>
      <c r="C102" s="186">
        <f>'1ST QRT '!I113</f>
        <v>0</v>
      </c>
      <c r="D102" s="186">
        <f>'2ND QRT '!H102</f>
        <v>0</v>
      </c>
      <c r="E102" s="186">
        <f>'2ND QRT '!I102</f>
        <v>0</v>
      </c>
      <c r="F102" s="189"/>
      <c r="G102" s="189"/>
      <c r="H102" s="187">
        <f t="shared" si="19"/>
        <v>0</v>
      </c>
      <c r="I102" s="187">
        <f t="shared" si="20"/>
        <v>0</v>
      </c>
    </row>
    <row r="103" spans="1:9">
      <c r="A103" s="163" t="s">
        <v>17</v>
      </c>
      <c r="B103" s="186">
        <f>'1ST QRT '!H114</f>
        <v>0</v>
      </c>
      <c r="C103" s="186">
        <f>'1ST QRT '!I114</f>
        <v>0</v>
      </c>
      <c r="D103" s="186">
        <f>'2ND QRT '!H103</f>
        <v>0</v>
      </c>
      <c r="E103" s="186">
        <f>'2ND QRT '!I103</f>
        <v>0</v>
      </c>
      <c r="F103" s="189"/>
      <c r="G103" s="189"/>
      <c r="H103" s="187">
        <f t="shared" si="19"/>
        <v>0</v>
      </c>
      <c r="I103" s="187">
        <f t="shared" si="20"/>
        <v>0</v>
      </c>
    </row>
    <row r="104" spans="1:9">
      <c r="A104" s="163" t="s">
        <v>10</v>
      </c>
      <c r="B104" s="186">
        <f>'1ST QRT '!H115</f>
        <v>0</v>
      </c>
      <c r="C104" s="186">
        <f>'1ST QRT '!I115</f>
        <v>0</v>
      </c>
      <c r="D104" s="186">
        <f>'2ND QRT '!H104</f>
        <v>0</v>
      </c>
      <c r="E104" s="186">
        <f>'2ND QRT '!I104</f>
        <v>0</v>
      </c>
      <c r="F104" s="189"/>
      <c r="G104" s="189"/>
      <c r="H104" s="187">
        <f t="shared" si="19"/>
        <v>0</v>
      </c>
      <c r="I104" s="187">
        <f t="shared" si="20"/>
        <v>0</v>
      </c>
    </row>
    <row r="105" spans="1:9">
      <c r="A105" s="163" t="s">
        <v>18</v>
      </c>
      <c r="B105" s="186">
        <f>'1ST QRT '!H116</f>
        <v>0</v>
      </c>
      <c r="C105" s="186">
        <f>'1ST QRT '!I116</f>
        <v>0</v>
      </c>
      <c r="D105" s="186">
        <f>'2ND QRT '!H105</f>
        <v>0</v>
      </c>
      <c r="E105" s="186">
        <f>'2ND QRT '!I105</f>
        <v>0</v>
      </c>
      <c r="F105" s="189"/>
      <c r="G105" s="189"/>
      <c r="H105" s="187">
        <f t="shared" si="19"/>
        <v>0</v>
      </c>
      <c r="I105" s="187">
        <f t="shared" si="20"/>
        <v>0</v>
      </c>
    </row>
    <row r="106" spans="1:9">
      <c r="A106" s="163" t="s">
        <v>19</v>
      </c>
      <c r="B106" s="186">
        <f>'1ST QRT '!H117</f>
        <v>0</v>
      </c>
      <c r="C106" s="186">
        <f>'1ST QRT '!I117</f>
        <v>0</v>
      </c>
      <c r="D106" s="186">
        <f>'2ND QRT '!H106</f>
        <v>0</v>
      </c>
      <c r="E106" s="186">
        <f>'2ND QRT '!I106</f>
        <v>0</v>
      </c>
      <c r="F106" s="189"/>
      <c r="G106" s="189"/>
      <c r="H106" s="187">
        <f t="shared" si="19"/>
        <v>0</v>
      </c>
      <c r="I106" s="187">
        <f t="shared" si="20"/>
        <v>0</v>
      </c>
    </row>
    <row r="107" spans="1:9">
      <c r="A107" s="163" t="s">
        <v>20</v>
      </c>
      <c r="B107" s="186">
        <f>'1ST QRT '!H118</f>
        <v>0</v>
      </c>
      <c r="C107" s="186">
        <f>'1ST QRT '!I118</f>
        <v>0</v>
      </c>
      <c r="D107" s="186">
        <f>'2ND QRT '!H107</f>
        <v>0</v>
      </c>
      <c r="E107" s="186">
        <f>'2ND QRT '!I107</f>
        <v>0</v>
      </c>
      <c r="F107" s="189"/>
      <c r="G107" s="189"/>
      <c r="H107" s="187">
        <f t="shared" si="19"/>
        <v>0</v>
      </c>
      <c r="I107" s="187">
        <f t="shared" si="20"/>
        <v>0</v>
      </c>
    </row>
    <row r="108" spans="1:9">
      <c r="A108" s="163" t="s">
        <v>21</v>
      </c>
      <c r="B108" s="186">
        <f>'1ST QRT '!H119</f>
        <v>0</v>
      </c>
      <c r="C108" s="186">
        <f>'1ST QRT '!I119</f>
        <v>0</v>
      </c>
      <c r="D108" s="186">
        <f>'2ND QRT '!H108</f>
        <v>0</v>
      </c>
      <c r="E108" s="186">
        <f>'2ND QRT '!I108</f>
        <v>0</v>
      </c>
      <c r="F108" s="189"/>
      <c r="G108" s="189"/>
      <c r="H108" s="187">
        <f t="shared" si="19"/>
        <v>0</v>
      </c>
      <c r="I108" s="187">
        <f t="shared" si="20"/>
        <v>0</v>
      </c>
    </row>
    <row r="109" spans="1:9">
      <c r="A109" s="163" t="s">
        <v>20</v>
      </c>
      <c r="B109" s="186">
        <f>'1ST QRT '!H120</f>
        <v>0</v>
      </c>
      <c r="C109" s="186">
        <f>'1ST QRT '!I120</f>
        <v>0</v>
      </c>
      <c r="D109" s="186">
        <f>'2ND QRT '!H109</f>
        <v>0</v>
      </c>
      <c r="E109" s="186">
        <f>'2ND QRT '!I109</f>
        <v>0</v>
      </c>
      <c r="F109" s="189"/>
      <c r="G109" s="189"/>
      <c r="H109" s="187">
        <f t="shared" si="19"/>
        <v>0</v>
      </c>
      <c r="I109" s="187">
        <f t="shared" si="20"/>
        <v>0</v>
      </c>
    </row>
    <row r="110" spans="1:9">
      <c r="A110" s="163" t="s">
        <v>22</v>
      </c>
      <c r="B110" s="186">
        <f>'1ST QRT '!H121</f>
        <v>0</v>
      </c>
      <c r="C110" s="186">
        <f>'1ST QRT '!I121</f>
        <v>38275.199999999997</v>
      </c>
      <c r="D110" s="186">
        <f>'2ND QRT '!H110</f>
        <v>787077</v>
      </c>
      <c r="E110" s="186">
        <f>'2ND QRT '!I110</f>
        <v>0</v>
      </c>
      <c r="F110" s="186"/>
      <c r="G110" s="186"/>
      <c r="H110" s="187">
        <f t="shared" si="19"/>
        <v>787077</v>
      </c>
      <c r="I110" s="187">
        <f t="shared" si="20"/>
        <v>38275.199999999997</v>
      </c>
    </row>
    <row r="111" spans="1:9">
      <c r="A111" s="163" t="s">
        <v>20</v>
      </c>
      <c r="B111" s="186">
        <f>'1ST QRT '!H122</f>
        <v>2223092.2000000002</v>
      </c>
      <c r="C111" s="186">
        <f>'1ST QRT '!I122</f>
        <v>609105.9</v>
      </c>
      <c r="D111" s="186">
        <f>'2ND QRT '!H111</f>
        <v>1616022.0999999999</v>
      </c>
      <c r="E111" s="186">
        <f>'2ND QRT '!I111</f>
        <v>1916313.8</v>
      </c>
      <c r="F111" s="186"/>
      <c r="G111" s="186"/>
      <c r="H111" s="187">
        <f t="shared" si="19"/>
        <v>3839114.3</v>
      </c>
      <c r="I111" s="187">
        <f t="shared" si="20"/>
        <v>2525419.7000000002</v>
      </c>
    </row>
    <row r="112" spans="1:9">
      <c r="A112" s="163" t="s">
        <v>23</v>
      </c>
      <c r="B112" s="186">
        <f>'1ST QRT '!H123</f>
        <v>0</v>
      </c>
      <c r="C112" s="186">
        <f>'1ST QRT '!I123</f>
        <v>0</v>
      </c>
      <c r="D112" s="186">
        <f>'2ND QRT '!H112</f>
        <v>0</v>
      </c>
      <c r="E112" s="186">
        <f>'2ND QRT '!I112</f>
        <v>0</v>
      </c>
      <c r="F112" s="189"/>
      <c r="G112" s="189"/>
      <c r="H112" s="187">
        <f t="shared" si="19"/>
        <v>0</v>
      </c>
      <c r="I112" s="187">
        <f t="shared" si="20"/>
        <v>0</v>
      </c>
    </row>
    <row r="113" spans="1:11">
      <c r="A113" s="163" t="s">
        <v>10</v>
      </c>
      <c r="B113" s="186">
        <f>'1ST QRT '!H124</f>
        <v>0</v>
      </c>
      <c r="C113" s="186">
        <f>'1ST QRT '!I124</f>
        <v>0</v>
      </c>
      <c r="D113" s="186">
        <f>'2ND QRT '!H113</f>
        <v>0</v>
      </c>
      <c r="E113" s="186">
        <f>'2ND QRT '!I113</f>
        <v>0</v>
      </c>
      <c r="F113" s="189"/>
      <c r="G113" s="189"/>
      <c r="H113" s="187">
        <f t="shared" si="19"/>
        <v>0</v>
      </c>
      <c r="I113" s="187">
        <f t="shared" si="20"/>
        <v>0</v>
      </c>
    </row>
    <row r="114" spans="1:11">
      <c r="A114" s="163" t="s">
        <v>24</v>
      </c>
      <c r="B114" s="186">
        <f>'1ST QRT '!H125</f>
        <v>0</v>
      </c>
      <c r="C114" s="186">
        <f>'1ST QRT '!I125</f>
        <v>0</v>
      </c>
      <c r="D114" s="186">
        <f>'2ND QRT '!H114</f>
        <v>0</v>
      </c>
      <c r="E114" s="186">
        <f>'2ND QRT '!I114</f>
        <v>0</v>
      </c>
      <c r="F114" s="189"/>
      <c r="G114" s="189"/>
      <c r="H114" s="187">
        <f t="shared" si="19"/>
        <v>0</v>
      </c>
      <c r="I114" s="187">
        <f t="shared" si="20"/>
        <v>0</v>
      </c>
    </row>
    <row r="115" spans="1:11">
      <c r="A115" s="163" t="s">
        <v>25</v>
      </c>
      <c r="B115" s="186">
        <f>'1ST QRT '!H126</f>
        <v>0</v>
      </c>
      <c r="C115" s="186">
        <f>'1ST QRT '!I126</f>
        <v>0</v>
      </c>
      <c r="D115" s="186">
        <f>'2ND QRT '!H115</f>
        <v>0</v>
      </c>
      <c r="E115" s="186">
        <f>'2ND QRT '!I115</f>
        <v>0</v>
      </c>
      <c r="F115" s="186"/>
      <c r="G115" s="186"/>
      <c r="H115" s="186">
        <v>0</v>
      </c>
      <c r="I115" s="187">
        <f t="shared" ref="I115:I127" si="21">C115+E115+G115</f>
        <v>0</v>
      </c>
    </row>
    <row r="116" spans="1:11">
      <c r="A116" s="163" t="s">
        <v>26</v>
      </c>
      <c r="B116" s="186">
        <f>'1ST QRT '!H127</f>
        <v>5655069.54</v>
      </c>
      <c r="C116" s="186">
        <f>'1ST QRT '!I127</f>
        <v>13135381.949999999</v>
      </c>
      <c r="D116" s="186">
        <f>'2ND QRT '!H116</f>
        <v>12410319.370000001</v>
      </c>
      <c r="E116" s="186">
        <f>'2ND QRT '!I116</f>
        <v>521542</v>
      </c>
      <c r="F116" s="186"/>
      <c r="G116" s="186"/>
      <c r="H116" s="187">
        <f t="shared" ref="H116:H127" si="22">B116+D116+F116</f>
        <v>18065388.91</v>
      </c>
      <c r="I116" s="187">
        <f t="shared" si="21"/>
        <v>13656923.949999999</v>
      </c>
    </row>
    <row r="117" spans="1:11">
      <c r="A117" s="163" t="s">
        <v>27</v>
      </c>
      <c r="B117" s="186">
        <f>'1ST QRT '!H128</f>
        <v>0</v>
      </c>
      <c r="C117" s="186">
        <f>'1ST QRT '!I128</f>
        <v>0</v>
      </c>
      <c r="D117" s="186">
        <f>'2ND QRT '!H117</f>
        <v>0</v>
      </c>
      <c r="E117" s="186">
        <f>'2ND QRT '!I117</f>
        <v>0</v>
      </c>
      <c r="F117" s="189"/>
      <c r="G117" s="186"/>
      <c r="H117" s="187">
        <f t="shared" si="22"/>
        <v>0</v>
      </c>
      <c r="I117" s="187">
        <f t="shared" si="21"/>
        <v>0</v>
      </c>
    </row>
    <row r="118" spans="1:11">
      <c r="A118" s="163" t="s">
        <v>26</v>
      </c>
      <c r="B118" s="186">
        <f>'1ST QRT '!H129</f>
        <v>476377</v>
      </c>
      <c r="C118" s="186">
        <f>'1ST QRT '!I129</f>
        <v>58301.16</v>
      </c>
      <c r="D118" s="186">
        <f>'2ND QRT '!H118</f>
        <v>75635.767999999996</v>
      </c>
      <c r="E118" s="186">
        <f>'2ND QRT '!I118</f>
        <v>10670951</v>
      </c>
      <c r="F118" s="190"/>
      <c r="G118" s="190"/>
      <c r="H118" s="187">
        <f t="shared" si="22"/>
        <v>552012.76800000004</v>
      </c>
      <c r="I118" s="187">
        <f t="shared" si="21"/>
        <v>10729252.16</v>
      </c>
    </row>
    <row r="119" spans="1:11">
      <c r="A119" s="163" t="s">
        <v>28</v>
      </c>
      <c r="B119" s="186">
        <f>'1ST QRT '!H130</f>
        <v>0</v>
      </c>
      <c r="C119" s="186">
        <f>'1ST QRT '!I130</f>
        <v>0</v>
      </c>
      <c r="D119" s="186">
        <f>'2ND QRT '!H119</f>
        <v>0</v>
      </c>
      <c r="E119" s="186">
        <f>'2ND QRT '!I119</f>
        <v>0</v>
      </c>
      <c r="F119" s="189"/>
      <c r="G119" s="189"/>
      <c r="H119" s="187">
        <f t="shared" si="22"/>
        <v>0</v>
      </c>
      <c r="I119" s="187">
        <f t="shared" si="21"/>
        <v>0</v>
      </c>
    </row>
    <row r="120" spans="1:11">
      <c r="A120" s="163" t="s">
        <v>26</v>
      </c>
      <c r="B120" s="186">
        <f>'1ST QRT '!H131</f>
        <v>0</v>
      </c>
      <c r="C120" s="186">
        <f>'1ST QRT '!I131</f>
        <v>0</v>
      </c>
      <c r="D120" s="186">
        <f>'2ND QRT '!H120</f>
        <v>0</v>
      </c>
      <c r="E120" s="186">
        <f>'2ND QRT '!I120</f>
        <v>0</v>
      </c>
      <c r="F120" s="189"/>
      <c r="G120" s="189"/>
      <c r="H120" s="187">
        <f t="shared" si="22"/>
        <v>0</v>
      </c>
      <c r="I120" s="187">
        <f t="shared" si="21"/>
        <v>0</v>
      </c>
    </row>
    <row r="121" spans="1:11">
      <c r="A121" s="163" t="s">
        <v>29</v>
      </c>
      <c r="B121" s="186">
        <f>'1ST QRT '!H132</f>
        <v>0</v>
      </c>
      <c r="C121" s="186">
        <f>'1ST QRT '!I132</f>
        <v>0</v>
      </c>
      <c r="D121" s="186">
        <f>'2ND QRT '!H121</f>
        <v>0</v>
      </c>
      <c r="E121" s="186">
        <f>'2ND QRT '!I121</f>
        <v>0</v>
      </c>
      <c r="F121" s="189"/>
      <c r="G121" s="189"/>
      <c r="H121" s="187">
        <f t="shared" si="22"/>
        <v>0</v>
      </c>
      <c r="I121" s="187">
        <f t="shared" si="21"/>
        <v>0</v>
      </c>
    </row>
    <row r="122" spans="1:11">
      <c r="A122" s="163" t="s">
        <v>26</v>
      </c>
      <c r="B122" s="186">
        <f>'1ST QRT '!H133</f>
        <v>0</v>
      </c>
      <c r="C122" s="186">
        <f>'1ST QRT '!I133</f>
        <v>0</v>
      </c>
      <c r="D122" s="186">
        <f>'2ND QRT '!H122</f>
        <v>0</v>
      </c>
      <c r="E122" s="186">
        <f>'2ND QRT '!I122</f>
        <v>0</v>
      </c>
      <c r="F122" s="189"/>
      <c r="G122" s="189"/>
      <c r="H122" s="187">
        <f t="shared" si="22"/>
        <v>0</v>
      </c>
      <c r="I122" s="187">
        <f t="shared" si="21"/>
        <v>0</v>
      </c>
    </row>
    <row r="123" spans="1:11">
      <c r="A123" s="163" t="s">
        <v>30</v>
      </c>
      <c r="B123" s="186">
        <f>'1ST QRT '!H134</f>
        <v>0</v>
      </c>
      <c r="C123" s="186">
        <f>'1ST QRT '!I134</f>
        <v>0</v>
      </c>
      <c r="D123" s="186">
        <f>'2ND QRT '!H123</f>
        <v>0</v>
      </c>
      <c r="E123" s="186">
        <f>'2ND QRT '!I123</f>
        <v>0</v>
      </c>
      <c r="F123" s="189"/>
      <c r="G123" s="189"/>
      <c r="H123" s="187">
        <f t="shared" si="22"/>
        <v>0</v>
      </c>
      <c r="I123" s="187">
        <f t="shared" si="21"/>
        <v>0</v>
      </c>
    </row>
    <row r="124" spans="1:11">
      <c r="A124" s="163" t="s">
        <v>31</v>
      </c>
      <c r="B124" s="186">
        <f>'1ST QRT '!H135</f>
        <v>0</v>
      </c>
      <c r="C124" s="186">
        <f>'1ST QRT '!I135</f>
        <v>0</v>
      </c>
      <c r="D124" s="186">
        <f>'2ND QRT '!H124</f>
        <v>0</v>
      </c>
      <c r="E124" s="186">
        <f>'2ND QRT '!I124</f>
        <v>0</v>
      </c>
      <c r="F124" s="189"/>
      <c r="G124" s="189"/>
      <c r="H124" s="187">
        <f t="shared" si="22"/>
        <v>0</v>
      </c>
      <c r="I124" s="187">
        <f t="shared" si="21"/>
        <v>0</v>
      </c>
    </row>
    <row r="125" spans="1:11">
      <c r="A125" s="163" t="s">
        <v>32</v>
      </c>
      <c r="B125" s="186">
        <f>'1ST QRT '!H136</f>
        <v>0</v>
      </c>
      <c r="C125" s="186">
        <f>'1ST QRT '!I136</f>
        <v>0</v>
      </c>
      <c r="D125" s="186">
        <f>'2ND QRT '!H125</f>
        <v>0</v>
      </c>
      <c r="E125" s="186">
        <f>'2ND QRT '!I125</f>
        <v>0</v>
      </c>
      <c r="F125" s="189"/>
      <c r="G125" s="189"/>
      <c r="H125" s="187">
        <f t="shared" si="22"/>
        <v>0</v>
      </c>
      <c r="I125" s="187">
        <f t="shared" si="21"/>
        <v>0</v>
      </c>
    </row>
    <row r="126" spans="1:11">
      <c r="A126" s="163" t="s">
        <v>33</v>
      </c>
      <c r="B126" s="189">
        <v>0</v>
      </c>
      <c r="C126" s="189">
        <v>0</v>
      </c>
      <c r="D126" s="189">
        <v>0</v>
      </c>
      <c r="E126" s="189">
        <v>0</v>
      </c>
      <c r="F126" s="189">
        <v>0</v>
      </c>
      <c r="G126" s="189">
        <v>0</v>
      </c>
      <c r="H126" s="187">
        <f t="shared" si="22"/>
        <v>0</v>
      </c>
      <c r="I126" s="187">
        <f t="shared" si="21"/>
        <v>0</v>
      </c>
    </row>
    <row r="127" spans="1:11">
      <c r="A127" s="163" t="s">
        <v>34</v>
      </c>
      <c r="B127" s="191">
        <v>0</v>
      </c>
      <c r="C127" s="191">
        <v>0</v>
      </c>
      <c r="D127" s="191">
        <v>0</v>
      </c>
      <c r="E127" s="191">
        <v>0</v>
      </c>
      <c r="F127" s="191">
        <v>0</v>
      </c>
      <c r="G127" s="191">
        <v>0</v>
      </c>
      <c r="H127" s="187">
        <f t="shared" si="22"/>
        <v>0</v>
      </c>
      <c r="I127" s="187">
        <f t="shared" si="21"/>
        <v>0</v>
      </c>
    </row>
    <row r="128" spans="1:11">
      <c r="A128" s="163" t="s">
        <v>35</v>
      </c>
      <c r="B128" s="191">
        <f t="shared" ref="B128:I128" si="23">SUM(B94:B127)</f>
        <v>8383762.7400000002</v>
      </c>
      <c r="C128" s="191">
        <f t="shared" si="23"/>
        <v>14639528.459999999</v>
      </c>
      <c r="D128" s="191">
        <f t="shared" si="23"/>
        <v>14899612.238</v>
      </c>
      <c r="E128" s="191">
        <f t="shared" si="23"/>
        <v>14020943.23</v>
      </c>
      <c r="F128" s="191">
        <f t="shared" si="23"/>
        <v>0</v>
      </c>
      <c r="G128" s="191">
        <f t="shared" si="23"/>
        <v>0</v>
      </c>
      <c r="H128" s="191">
        <f t="shared" si="23"/>
        <v>23283374.978</v>
      </c>
      <c r="I128" s="191">
        <f t="shared" si="23"/>
        <v>28660471.690000001</v>
      </c>
      <c r="K128" s="192"/>
    </row>
    <row r="129" spans="1:9">
      <c r="A129" s="177" t="s">
        <v>36</v>
      </c>
      <c r="B129" s="178"/>
      <c r="C129" s="178"/>
      <c r="D129" s="178"/>
      <c r="E129" s="178"/>
      <c r="F129" s="178"/>
      <c r="G129" s="178"/>
      <c r="H129" s="178"/>
      <c r="I129" s="178"/>
    </row>
    <row r="130" spans="1:9">
      <c r="A130" s="177"/>
      <c r="B130" s="178"/>
      <c r="C130" s="178"/>
      <c r="D130" s="178"/>
      <c r="E130" s="178"/>
      <c r="F130" s="178"/>
      <c r="G130" s="178"/>
      <c r="H130" s="178"/>
      <c r="I130" s="178"/>
    </row>
    <row r="131" spans="1:9" s="180" customFormat="1">
      <c r="A131" s="177"/>
      <c r="B131" s="178"/>
      <c r="C131" s="178"/>
      <c r="D131" s="178"/>
      <c r="E131" s="178"/>
      <c r="F131" s="178"/>
      <c r="G131" s="178"/>
      <c r="H131" s="178"/>
      <c r="I131" s="178"/>
    </row>
    <row r="132" spans="1:9">
      <c r="A132" s="185" t="s">
        <v>0</v>
      </c>
      <c r="B132" s="185"/>
      <c r="C132" s="185"/>
      <c r="D132" s="185"/>
      <c r="E132" s="185"/>
      <c r="F132" s="185"/>
      <c r="G132" s="185"/>
      <c r="H132" s="185"/>
      <c r="I132" s="185"/>
    </row>
    <row r="133" spans="1:9">
      <c r="A133" s="164" t="s">
        <v>69</v>
      </c>
      <c r="B133" s="164"/>
      <c r="C133" s="164"/>
      <c r="D133" s="164"/>
      <c r="E133" s="164"/>
      <c r="F133" s="164"/>
      <c r="G133" s="164"/>
      <c r="H133" s="164"/>
      <c r="I133" s="164"/>
    </row>
    <row r="134" spans="1:9" ht="12.75" customHeight="1">
      <c r="A134" s="163" t="s">
        <v>1</v>
      </c>
      <c r="B134" s="165" t="s">
        <v>51</v>
      </c>
      <c r="C134" s="166"/>
      <c r="D134" s="165" t="s">
        <v>50</v>
      </c>
      <c r="E134" s="166"/>
      <c r="F134" s="165" t="s">
        <v>49</v>
      </c>
      <c r="G134" s="166"/>
      <c r="H134" s="164" t="s">
        <v>5</v>
      </c>
      <c r="I134" s="164"/>
    </row>
    <row r="135" spans="1:9">
      <c r="A135" s="163"/>
      <c r="B135" s="181" t="s">
        <v>37</v>
      </c>
      <c r="C135" s="181" t="s">
        <v>38</v>
      </c>
      <c r="D135" s="181" t="s">
        <v>37</v>
      </c>
      <c r="E135" s="181" t="s">
        <v>38</v>
      </c>
      <c r="F135" s="181" t="s">
        <v>37</v>
      </c>
      <c r="G135" s="181" t="s">
        <v>38</v>
      </c>
      <c r="H135" s="181" t="s">
        <v>37</v>
      </c>
      <c r="I135" s="181" t="s">
        <v>38</v>
      </c>
    </row>
    <row r="136" spans="1:9">
      <c r="A136" s="163" t="s">
        <v>9</v>
      </c>
      <c r="B136" s="189">
        <f>'1ST QRT '!H154</f>
        <v>0</v>
      </c>
      <c r="C136" s="189">
        <f>'1ST QRT '!I154</f>
        <v>0</v>
      </c>
      <c r="D136" s="189">
        <f>'2ND QRT '!H136</f>
        <v>0</v>
      </c>
      <c r="E136" s="189">
        <f>'2ND QRT '!I136</f>
        <v>0</v>
      </c>
      <c r="F136" s="189"/>
      <c r="G136" s="189"/>
      <c r="H136" s="187">
        <f t="shared" ref="H136:H170" si="24">B136+D136+F136</f>
        <v>0</v>
      </c>
      <c r="I136" s="187">
        <f t="shared" ref="I136:I170" si="25">C136+E136+G136</f>
        <v>0</v>
      </c>
    </row>
    <row r="137" spans="1:9">
      <c r="A137" s="163" t="s">
        <v>10</v>
      </c>
      <c r="B137" s="189">
        <f>'1ST QRT '!H155</f>
        <v>439</v>
      </c>
      <c r="C137" s="189">
        <f>'1ST QRT '!I155</f>
        <v>4034</v>
      </c>
      <c r="D137" s="189">
        <f>'2ND QRT '!H137</f>
        <v>15383</v>
      </c>
      <c r="E137" s="189">
        <f>'2ND QRT '!I137</f>
        <v>1788</v>
      </c>
      <c r="F137" s="193"/>
      <c r="G137" s="193"/>
      <c r="H137" s="187">
        <f t="shared" si="24"/>
        <v>15822</v>
      </c>
      <c r="I137" s="187">
        <f t="shared" si="25"/>
        <v>5822</v>
      </c>
    </row>
    <row r="138" spans="1:9">
      <c r="A138" s="163" t="s">
        <v>11</v>
      </c>
      <c r="B138" s="189">
        <f>'1ST QRT '!H156</f>
        <v>0</v>
      </c>
      <c r="C138" s="189">
        <f>'1ST QRT '!I156</f>
        <v>0</v>
      </c>
      <c r="D138" s="189">
        <f>'2ND QRT '!H138</f>
        <v>0</v>
      </c>
      <c r="E138" s="189">
        <f>'2ND QRT '!I138</f>
        <v>0</v>
      </c>
      <c r="F138" s="189"/>
      <c r="G138" s="189"/>
      <c r="H138" s="187">
        <f t="shared" si="24"/>
        <v>0</v>
      </c>
      <c r="I138" s="187">
        <f t="shared" si="25"/>
        <v>0</v>
      </c>
    </row>
    <row r="139" spans="1:9">
      <c r="A139" s="163" t="s">
        <v>12</v>
      </c>
      <c r="B139" s="189">
        <f>'1ST QRT '!H157</f>
        <v>0</v>
      </c>
      <c r="C139" s="189">
        <f>'1ST QRT '!I157</f>
        <v>0</v>
      </c>
      <c r="D139" s="189">
        <f>'2ND QRT '!H139</f>
        <v>0</v>
      </c>
      <c r="E139" s="189">
        <f>'2ND QRT '!I139</f>
        <v>0</v>
      </c>
      <c r="F139" s="189"/>
      <c r="G139" s="189"/>
      <c r="H139" s="187">
        <f t="shared" si="24"/>
        <v>0</v>
      </c>
      <c r="I139" s="187">
        <f t="shared" si="25"/>
        <v>0</v>
      </c>
    </row>
    <row r="140" spans="1:9">
      <c r="A140" s="163" t="s">
        <v>13</v>
      </c>
      <c r="B140" s="189">
        <f>'1ST QRT '!H158</f>
        <v>0</v>
      </c>
      <c r="C140" s="189">
        <f>'1ST QRT '!I158</f>
        <v>0</v>
      </c>
      <c r="D140" s="189">
        <f>'2ND QRT '!H140</f>
        <v>0</v>
      </c>
      <c r="E140" s="189">
        <f>'2ND QRT '!I140</f>
        <v>0</v>
      </c>
      <c r="F140" s="189"/>
      <c r="G140" s="189"/>
      <c r="H140" s="187">
        <f t="shared" si="24"/>
        <v>0</v>
      </c>
      <c r="I140" s="187">
        <f t="shared" si="25"/>
        <v>0</v>
      </c>
    </row>
    <row r="141" spans="1:9">
      <c r="A141" s="163" t="s">
        <v>14</v>
      </c>
      <c r="B141" s="189">
        <f>'1ST QRT '!H159</f>
        <v>0</v>
      </c>
      <c r="C141" s="189">
        <f>'1ST QRT '!I159</f>
        <v>0</v>
      </c>
      <c r="D141" s="189">
        <f>'2ND QRT '!H141</f>
        <v>0</v>
      </c>
      <c r="E141" s="189">
        <f>'2ND QRT '!I141</f>
        <v>0</v>
      </c>
      <c r="F141" s="189"/>
      <c r="G141" s="189"/>
      <c r="H141" s="187">
        <f t="shared" si="24"/>
        <v>0</v>
      </c>
      <c r="I141" s="187">
        <f t="shared" si="25"/>
        <v>0</v>
      </c>
    </row>
    <row r="142" spans="1:9">
      <c r="A142" s="163" t="s">
        <v>15</v>
      </c>
      <c r="B142" s="189">
        <f>'1ST QRT '!H160</f>
        <v>0</v>
      </c>
      <c r="C142" s="189">
        <f>'1ST QRT '!I160</f>
        <v>0</v>
      </c>
      <c r="D142" s="189">
        <f>'2ND QRT '!H142</f>
        <v>0</v>
      </c>
      <c r="E142" s="189">
        <f>'2ND QRT '!I142</f>
        <v>0</v>
      </c>
      <c r="F142" s="189"/>
      <c r="G142" s="189"/>
      <c r="H142" s="187">
        <f t="shared" si="24"/>
        <v>0</v>
      </c>
      <c r="I142" s="187">
        <f t="shared" si="25"/>
        <v>0</v>
      </c>
    </row>
    <row r="143" spans="1:9">
      <c r="A143" s="163"/>
      <c r="B143" s="189">
        <f>'1ST QRT '!H161</f>
        <v>0</v>
      </c>
      <c r="C143" s="189">
        <f>'1ST QRT '!I161</f>
        <v>0</v>
      </c>
      <c r="D143" s="189">
        <f>'2ND QRT '!H143</f>
        <v>0</v>
      </c>
      <c r="E143" s="189">
        <f>'2ND QRT '!I143</f>
        <v>0</v>
      </c>
      <c r="F143" s="189"/>
      <c r="G143" s="189"/>
      <c r="H143" s="187">
        <f t="shared" si="24"/>
        <v>0</v>
      </c>
      <c r="I143" s="187">
        <f t="shared" si="25"/>
        <v>0</v>
      </c>
    </row>
    <row r="144" spans="1:9">
      <c r="A144" s="163" t="s">
        <v>16</v>
      </c>
      <c r="B144" s="189">
        <f>'1ST QRT '!H162</f>
        <v>0</v>
      </c>
      <c r="C144" s="189">
        <f>'1ST QRT '!I162</f>
        <v>0</v>
      </c>
      <c r="D144" s="189">
        <f>'2ND QRT '!H144</f>
        <v>0</v>
      </c>
      <c r="E144" s="189">
        <f>'2ND QRT '!I144</f>
        <v>0</v>
      </c>
      <c r="F144" s="189"/>
      <c r="G144" s="189"/>
      <c r="H144" s="187">
        <f t="shared" si="24"/>
        <v>0</v>
      </c>
      <c r="I144" s="187">
        <f t="shared" si="25"/>
        <v>0</v>
      </c>
    </row>
    <row r="145" spans="1:9">
      <c r="A145" s="163" t="s">
        <v>17</v>
      </c>
      <c r="B145" s="189">
        <f>'1ST QRT '!H163</f>
        <v>0</v>
      </c>
      <c r="C145" s="189">
        <f>'1ST QRT '!I163</f>
        <v>0</v>
      </c>
      <c r="D145" s="189">
        <f>'2ND QRT '!H145</f>
        <v>0</v>
      </c>
      <c r="E145" s="189">
        <f>'2ND QRT '!I145</f>
        <v>0</v>
      </c>
      <c r="F145" s="189"/>
      <c r="G145" s="189"/>
      <c r="H145" s="187">
        <f t="shared" si="24"/>
        <v>0</v>
      </c>
      <c r="I145" s="187">
        <f t="shared" si="25"/>
        <v>0</v>
      </c>
    </row>
    <row r="146" spans="1:9">
      <c r="A146" s="163" t="s">
        <v>10</v>
      </c>
      <c r="B146" s="189">
        <f>'1ST QRT '!H164</f>
        <v>0</v>
      </c>
      <c r="C146" s="189">
        <f>'1ST QRT '!I164</f>
        <v>0</v>
      </c>
      <c r="D146" s="189">
        <f>'2ND QRT '!H146</f>
        <v>0</v>
      </c>
      <c r="E146" s="189">
        <f>'2ND QRT '!I146</f>
        <v>0</v>
      </c>
      <c r="F146" s="189"/>
      <c r="G146" s="189"/>
      <c r="H146" s="187">
        <f t="shared" si="24"/>
        <v>0</v>
      </c>
      <c r="I146" s="187">
        <f t="shared" si="25"/>
        <v>0</v>
      </c>
    </row>
    <row r="147" spans="1:9">
      <c r="A147" s="163" t="s">
        <v>18</v>
      </c>
      <c r="B147" s="189">
        <f>'1ST QRT '!H165</f>
        <v>0</v>
      </c>
      <c r="C147" s="189">
        <f>'1ST QRT '!I165</f>
        <v>0</v>
      </c>
      <c r="D147" s="189">
        <f>'2ND QRT '!H147</f>
        <v>0</v>
      </c>
      <c r="E147" s="189">
        <f>'2ND QRT '!I147</f>
        <v>0</v>
      </c>
      <c r="F147" s="189"/>
      <c r="G147" s="189"/>
      <c r="H147" s="187">
        <f t="shared" si="24"/>
        <v>0</v>
      </c>
      <c r="I147" s="187">
        <f t="shared" si="25"/>
        <v>0</v>
      </c>
    </row>
    <row r="148" spans="1:9">
      <c r="A148" s="163" t="s">
        <v>19</v>
      </c>
      <c r="B148" s="189">
        <f>'1ST QRT '!H166</f>
        <v>0</v>
      </c>
      <c r="C148" s="189">
        <f>'1ST QRT '!I166</f>
        <v>0</v>
      </c>
      <c r="D148" s="189">
        <f>'2ND QRT '!H148</f>
        <v>0</v>
      </c>
      <c r="E148" s="189">
        <f>'2ND QRT '!I148</f>
        <v>0</v>
      </c>
      <c r="F148" s="189"/>
      <c r="G148" s="189"/>
      <c r="H148" s="187">
        <f t="shared" si="24"/>
        <v>0</v>
      </c>
      <c r="I148" s="187">
        <f t="shared" si="25"/>
        <v>0</v>
      </c>
    </row>
    <row r="149" spans="1:9">
      <c r="A149" s="163" t="s">
        <v>20</v>
      </c>
      <c r="B149" s="189">
        <f>'1ST QRT '!H167</f>
        <v>0</v>
      </c>
      <c r="C149" s="189">
        <f>'1ST QRT '!I167</f>
        <v>0</v>
      </c>
      <c r="D149" s="189">
        <f>'2ND QRT '!H149</f>
        <v>0</v>
      </c>
      <c r="E149" s="189">
        <f>'2ND QRT '!I149</f>
        <v>0</v>
      </c>
      <c r="F149" s="189"/>
      <c r="G149" s="189"/>
      <c r="H149" s="187">
        <f t="shared" si="24"/>
        <v>0</v>
      </c>
      <c r="I149" s="187">
        <f t="shared" si="25"/>
        <v>0</v>
      </c>
    </row>
    <row r="150" spans="1:9">
      <c r="A150" s="163" t="s">
        <v>21</v>
      </c>
      <c r="B150" s="189">
        <f>'1ST QRT '!H168</f>
        <v>0</v>
      </c>
      <c r="C150" s="189">
        <f>'1ST QRT '!I168</f>
        <v>0</v>
      </c>
      <c r="D150" s="189">
        <f>'2ND QRT '!H150</f>
        <v>0</v>
      </c>
      <c r="E150" s="189">
        <f>'2ND QRT '!I150</f>
        <v>0</v>
      </c>
      <c r="F150" s="189"/>
      <c r="G150" s="189"/>
      <c r="H150" s="187">
        <f t="shared" si="24"/>
        <v>0</v>
      </c>
      <c r="I150" s="187">
        <f t="shared" si="25"/>
        <v>0</v>
      </c>
    </row>
    <row r="151" spans="1:9">
      <c r="A151" s="163" t="s">
        <v>20</v>
      </c>
      <c r="B151" s="189">
        <f>'1ST QRT '!H169</f>
        <v>0</v>
      </c>
      <c r="C151" s="189">
        <f>'1ST QRT '!I169</f>
        <v>0</v>
      </c>
      <c r="D151" s="189">
        <f>'2ND QRT '!H151</f>
        <v>0</v>
      </c>
      <c r="E151" s="189">
        <f>'2ND QRT '!I151</f>
        <v>0</v>
      </c>
      <c r="F151" s="189"/>
      <c r="G151" s="189"/>
      <c r="H151" s="187">
        <f t="shared" si="24"/>
        <v>0</v>
      </c>
      <c r="I151" s="187">
        <f t="shared" si="25"/>
        <v>0</v>
      </c>
    </row>
    <row r="152" spans="1:9">
      <c r="A152" s="163" t="s">
        <v>22</v>
      </c>
      <c r="B152" s="189">
        <f>'1ST QRT '!H170</f>
        <v>0</v>
      </c>
      <c r="C152" s="189">
        <f>'1ST QRT '!I170</f>
        <v>0</v>
      </c>
      <c r="D152" s="189">
        <f>'2ND QRT '!H152</f>
        <v>0</v>
      </c>
      <c r="E152" s="189">
        <f>'2ND QRT '!I152</f>
        <v>0</v>
      </c>
      <c r="F152" s="194"/>
      <c r="G152" s="194"/>
      <c r="H152" s="187">
        <f t="shared" si="24"/>
        <v>0</v>
      </c>
      <c r="I152" s="187">
        <f t="shared" si="25"/>
        <v>0</v>
      </c>
    </row>
    <row r="153" spans="1:9">
      <c r="A153" s="163" t="s">
        <v>20</v>
      </c>
      <c r="B153" s="189">
        <f>'1ST QRT '!H171</f>
        <v>0</v>
      </c>
      <c r="C153" s="189">
        <f>'1ST QRT '!I171</f>
        <v>0</v>
      </c>
      <c r="D153" s="189">
        <f>'2ND QRT '!H153</f>
        <v>0</v>
      </c>
      <c r="E153" s="189">
        <f>'2ND QRT '!I153</f>
        <v>0</v>
      </c>
      <c r="F153" s="194"/>
      <c r="G153" s="194"/>
      <c r="H153" s="187">
        <f t="shared" si="24"/>
        <v>0</v>
      </c>
      <c r="I153" s="187">
        <f t="shared" si="25"/>
        <v>0</v>
      </c>
    </row>
    <row r="154" spans="1:9">
      <c r="A154" s="163" t="s">
        <v>23</v>
      </c>
      <c r="B154" s="189">
        <f>'1ST QRT '!H172</f>
        <v>0</v>
      </c>
      <c r="C154" s="189">
        <f>'1ST QRT '!I172</f>
        <v>0</v>
      </c>
      <c r="D154" s="189">
        <f>'2ND QRT '!H154</f>
        <v>0</v>
      </c>
      <c r="E154" s="189">
        <f>'2ND QRT '!I154</f>
        <v>0</v>
      </c>
      <c r="F154" s="189"/>
      <c r="G154" s="189"/>
      <c r="H154" s="187">
        <f t="shared" si="24"/>
        <v>0</v>
      </c>
      <c r="I154" s="187">
        <f t="shared" si="25"/>
        <v>0</v>
      </c>
    </row>
    <row r="155" spans="1:9">
      <c r="A155" s="163" t="s">
        <v>10</v>
      </c>
      <c r="B155" s="189">
        <f>'1ST QRT '!H173</f>
        <v>0</v>
      </c>
      <c r="C155" s="189">
        <f>'1ST QRT '!I173</f>
        <v>0</v>
      </c>
      <c r="D155" s="189">
        <f>'2ND QRT '!H155</f>
        <v>0</v>
      </c>
      <c r="E155" s="189">
        <f>'2ND QRT '!I155</f>
        <v>0</v>
      </c>
      <c r="F155" s="189"/>
      <c r="G155" s="189"/>
      <c r="H155" s="187">
        <f t="shared" si="24"/>
        <v>0</v>
      </c>
      <c r="I155" s="187">
        <f t="shared" si="25"/>
        <v>0</v>
      </c>
    </row>
    <row r="156" spans="1:9">
      <c r="A156" s="163" t="s">
        <v>24</v>
      </c>
      <c r="B156" s="189">
        <f>'1ST QRT '!H174</f>
        <v>0</v>
      </c>
      <c r="C156" s="189">
        <f>'1ST QRT '!I174</f>
        <v>0</v>
      </c>
      <c r="D156" s="189">
        <f>'2ND QRT '!H156</f>
        <v>0</v>
      </c>
      <c r="E156" s="189">
        <f>'2ND QRT '!I156</f>
        <v>0</v>
      </c>
      <c r="F156" s="189"/>
      <c r="G156" s="189"/>
      <c r="H156" s="187">
        <f t="shared" si="24"/>
        <v>0</v>
      </c>
      <c r="I156" s="187">
        <f t="shared" si="25"/>
        <v>0</v>
      </c>
    </row>
    <row r="157" spans="1:9">
      <c r="A157" s="163" t="s">
        <v>25</v>
      </c>
      <c r="B157" s="189">
        <f>'1ST QRT '!H175</f>
        <v>0</v>
      </c>
      <c r="C157" s="189">
        <f>'1ST QRT '!I175</f>
        <v>0</v>
      </c>
      <c r="D157" s="189">
        <f>'2ND QRT '!H157</f>
        <v>0</v>
      </c>
      <c r="E157" s="189">
        <f>'2ND QRT '!I157</f>
        <v>0</v>
      </c>
      <c r="F157" s="189"/>
      <c r="G157" s="189"/>
      <c r="H157" s="187">
        <f t="shared" si="24"/>
        <v>0</v>
      </c>
      <c r="I157" s="187">
        <f t="shared" si="25"/>
        <v>0</v>
      </c>
    </row>
    <row r="158" spans="1:9" ht="14.5">
      <c r="A158" s="163" t="s">
        <v>26</v>
      </c>
      <c r="B158" s="189">
        <f>'1ST QRT '!H176</f>
        <v>862334.05</v>
      </c>
      <c r="C158" s="189">
        <f>'1ST QRT '!I176</f>
        <v>7446305.0499999998</v>
      </c>
      <c r="D158" s="189">
        <f>'2ND QRT '!H158</f>
        <v>3954128</v>
      </c>
      <c r="E158" s="189">
        <f>'2ND QRT '!I158</f>
        <v>7547238.6099999994</v>
      </c>
      <c r="F158" s="195"/>
      <c r="G158" s="195"/>
      <c r="H158" s="187">
        <f t="shared" si="24"/>
        <v>4816462.05</v>
      </c>
      <c r="I158" s="187">
        <f t="shared" si="25"/>
        <v>14993543.66</v>
      </c>
    </row>
    <row r="159" spans="1:9">
      <c r="A159" s="163" t="s">
        <v>27</v>
      </c>
      <c r="B159" s="189">
        <f>'1ST QRT '!H177</f>
        <v>0</v>
      </c>
      <c r="C159" s="189">
        <f>'1ST QRT '!I177</f>
        <v>0</v>
      </c>
      <c r="D159" s="189">
        <f>'2ND QRT '!H159</f>
        <v>0</v>
      </c>
      <c r="E159" s="189">
        <f>'2ND QRT '!I159</f>
        <v>0</v>
      </c>
      <c r="F159" s="189"/>
      <c r="G159" s="189"/>
      <c r="H159" s="187">
        <f t="shared" si="24"/>
        <v>0</v>
      </c>
      <c r="I159" s="187">
        <f t="shared" si="25"/>
        <v>0</v>
      </c>
    </row>
    <row r="160" spans="1:9">
      <c r="A160" s="163" t="s">
        <v>26</v>
      </c>
      <c r="B160" s="189">
        <f>'1ST QRT '!H178</f>
        <v>0</v>
      </c>
      <c r="C160" s="189">
        <f>'1ST QRT '!I178</f>
        <v>0</v>
      </c>
      <c r="D160" s="189">
        <f>'2ND QRT '!H160</f>
        <v>0</v>
      </c>
      <c r="E160" s="189">
        <f>'2ND QRT '!I160</f>
        <v>0</v>
      </c>
      <c r="F160" s="189"/>
      <c r="G160" s="189"/>
      <c r="H160" s="187">
        <f t="shared" si="24"/>
        <v>0</v>
      </c>
      <c r="I160" s="187">
        <f t="shared" si="25"/>
        <v>0</v>
      </c>
    </row>
    <row r="161" spans="1:12">
      <c r="A161" s="163" t="s">
        <v>28</v>
      </c>
      <c r="B161" s="189">
        <f>'1ST QRT '!H179</f>
        <v>0</v>
      </c>
      <c r="C161" s="189">
        <f>'1ST QRT '!I179</f>
        <v>0</v>
      </c>
      <c r="D161" s="189">
        <f>'2ND QRT '!H161</f>
        <v>0</v>
      </c>
      <c r="E161" s="189">
        <f>'2ND QRT '!I161</f>
        <v>0</v>
      </c>
      <c r="F161" s="189"/>
      <c r="G161" s="189"/>
      <c r="H161" s="187">
        <f t="shared" si="24"/>
        <v>0</v>
      </c>
      <c r="I161" s="187">
        <f t="shared" si="25"/>
        <v>0</v>
      </c>
    </row>
    <row r="162" spans="1:12">
      <c r="A162" s="163" t="s">
        <v>26</v>
      </c>
      <c r="B162" s="189">
        <f>'1ST QRT '!H180</f>
        <v>0</v>
      </c>
      <c r="C162" s="189">
        <f>'1ST QRT '!I180</f>
        <v>0</v>
      </c>
      <c r="D162" s="189">
        <f>'2ND QRT '!H162</f>
        <v>0</v>
      </c>
      <c r="E162" s="189">
        <f>'2ND QRT '!I162</f>
        <v>0</v>
      </c>
      <c r="F162" s="189"/>
      <c r="G162" s="189"/>
      <c r="H162" s="187">
        <f t="shared" si="24"/>
        <v>0</v>
      </c>
      <c r="I162" s="187">
        <f t="shared" si="25"/>
        <v>0</v>
      </c>
    </row>
    <row r="163" spans="1:12">
      <c r="A163" s="163" t="s">
        <v>29</v>
      </c>
      <c r="B163" s="189">
        <f>'1ST QRT '!H181</f>
        <v>0</v>
      </c>
      <c r="C163" s="189">
        <f>'1ST QRT '!I181</f>
        <v>0</v>
      </c>
      <c r="D163" s="189">
        <f>'2ND QRT '!H163</f>
        <v>0</v>
      </c>
      <c r="E163" s="189">
        <f>'2ND QRT '!I163</f>
        <v>0</v>
      </c>
      <c r="F163" s="189"/>
      <c r="G163" s="189"/>
      <c r="H163" s="187">
        <f t="shared" si="24"/>
        <v>0</v>
      </c>
      <c r="I163" s="187">
        <f t="shared" si="25"/>
        <v>0</v>
      </c>
    </row>
    <row r="164" spans="1:12">
      <c r="A164" s="163" t="s">
        <v>26</v>
      </c>
      <c r="B164" s="189">
        <f>'1ST QRT '!H182</f>
        <v>0</v>
      </c>
      <c r="C164" s="189">
        <f>'1ST QRT '!I182</f>
        <v>0</v>
      </c>
      <c r="D164" s="189">
        <f>'2ND QRT '!H164</f>
        <v>0</v>
      </c>
      <c r="E164" s="189">
        <f>'2ND QRT '!I164</f>
        <v>0</v>
      </c>
      <c r="F164" s="189"/>
      <c r="G164" s="189"/>
      <c r="H164" s="187">
        <f t="shared" si="24"/>
        <v>0</v>
      </c>
      <c r="I164" s="187">
        <f t="shared" si="25"/>
        <v>0</v>
      </c>
    </row>
    <row r="165" spans="1:12">
      <c r="A165" s="163" t="s">
        <v>30</v>
      </c>
      <c r="B165" s="189">
        <f>'1ST QRT '!H183</f>
        <v>0</v>
      </c>
      <c r="C165" s="189">
        <f>'1ST QRT '!I183</f>
        <v>0</v>
      </c>
      <c r="D165" s="189">
        <f>'2ND QRT '!H165</f>
        <v>0</v>
      </c>
      <c r="E165" s="189">
        <f>'2ND QRT '!I165</f>
        <v>0</v>
      </c>
      <c r="F165" s="189"/>
      <c r="G165" s="189"/>
      <c r="H165" s="187">
        <f t="shared" si="24"/>
        <v>0</v>
      </c>
      <c r="I165" s="187">
        <f t="shared" si="25"/>
        <v>0</v>
      </c>
    </row>
    <row r="166" spans="1:12">
      <c r="A166" s="163" t="s">
        <v>31</v>
      </c>
      <c r="B166" s="189">
        <f>'1ST QRT '!H184</f>
        <v>0</v>
      </c>
      <c r="C166" s="189">
        <f>'1ST QRT '!I184</f>
        <v>0</v>
      </c>
      <c r="D166" s="189">
        <f>'2ND QRT '!H166</f>
        <v>0</v>
      </c>
      <c r="E166" s="189">
        <f>'2ND QRT '!I166</f>
        <v>0</v>
      </c>
      <c r="F166" s="189"/>
      <c r="G166" s="189"/>
      <c r="H166" s="187">
        <f t="shared" si="24"/>
        <v>0</v>
      </c>
      <c r="I166" s="187">
        <f t="shared" si="25"/>
        <v>0</v>
      </c>
    </row>
    <row r="167" spans="1:12">
      <c r="A167" s="163" t="s">
        <v>32</v>
      </c>
      <c r="B167" s="189">
        <f>'1ST QRT '!H185</f>
        <v>0</v>
      </c>
      <c r="C167" s="189">
        <f>'1ST QRT '!I185</f>
        <v>0</v>
      </c>
      <c r="D167" s="189">
        <f>'2ND QRT '!H167</f>
        <v>0</v>
      </c>
      <c r="E167" s="189">
        <f>'2ND QRT '!I167</f>
        <v>0</v>
      </c>
      <c r="F167" s="189"/>
      <c r="G167" s="189"/>
      <c r="H167" s="187">
        <f t="shared" si="24"/>
        <v>0</v>
      </c>
      <c r="I167" s="187">
        <f t="shared" si="25"/>
        <v>0</v>
      </c>
    </row>
    <row r="168" spans="1:12">
      <c r="A168" s="163" t="s">
        <v>33</v>
      </c>
      <c r="B168" s="191">
        <v>0</v>
      </c>
      <c r="C168" s="191">
        <v>0</v>
      </c>
      <c r="D168" s="189">
        <f>'2ND QRT '!H168</f>
        <v>0</v>
      </c>
      <c r="E168" s="189">
        <f>'2ND QRT '!I168</f>
        <v>0</v>
      </c>
      <c r="F168" s="191"/>
      <c r="G168" s="191"/>
      <c r="H168" s="187">
        <f t="shared" si="24"/>
        <v>0</v>
      </c>
      <c r="I168" s="187">
        <f t="shared" si="25"/>
        <v>0</v>
      </c>
    </row>
    <row r="169" spans="1:12">
      <c r="A169" s="163" t="s">
        <v>34</v>
      </c>
      <c r="B169" s="191">
        <f t="shared" ref="B169:G169" si="26">B137+B153+B158</f>
        <v>862773.05</v>
      </c>
      <c r="C169" s="191">
        <f t="shared" si="26"/>
        <v>7450339.0499999998</v>
      </c>
      <c r="D169" s="191">
        <f t="shared" si="26"/>
        <v>3969511</v>
      </c>
      <c r="E169" s="191">
        <f t="shared" si="26"/>
        <v>7549026.6099999994</v>
      </c>
      <c r="F169" s="191">
        <f t="shared" si="26"/>
        <v>0</v>
      </c>
      <c r="G169" s="191">
        <f t="shared" si="26"/>
        <v>0</v>
      </c>
      <c r="H169" s="187">
        <f t="shared" si="24"/>
        <v>4832284.05</v>
      </c>
      <c r="I169" s="187">
        <f t="shared" si="25"/>
        <v>14999365.66</v>
      </c>
      <c r="K169" s="171"/>
      <c r="L169" s="171"/>
    </row>
    <row r="170" spans="1:12">
      <c r="A170" s="163" t="s">
        <v>35</v>
      </c>
      <c r="B170" s="191">
        <f t="shared" ref="B170:G170" si="27">B168+B169</f>
        <v>862773.05</v>
      </c>
      <c r="C170" s="191">
        <f t="shared" si="27"/>
        <v>7450339.0499999998</v>
      </c>
      <c r="D170" s="191">
        <f t="shared" si="27"/>
        <v>3969511</v>
      </c>
      <c r="E170" s="191">
        <f t="shared" si="27"/>
        <v>7549026.6099999994</v>
      </c>
      <c r="F170" s="191">
        <f t="shared" si="27"/>
        <v>0</v>
      </c>
      <c r="G170" s="191">
        <f t="shared" si="27"/>
        <v>0</v>
      </c>
      <c r="H170" s="187">
        <f t="shared" si="24"/>
        <v>4832284.05</v>
      </c>
      <c r="I170" s="187">
        <f t="shared" si="25"/>
        <v>14999365.66</v>
      </c>
    </row>
    <row r="171" spans="1:12">
      <c r="A171" s="163" t="s">
        <v>36</v>
      </c>
      <c r="B171" s="170"/>
      <c r="C171" s="170"/>
      <c r="D171" s="163"/>
      <c r="E171" s="163"/>
      <c r="F171" s="163"/>
      <c r="G171" s="163"/>
      <c r="H171" s="163"/>
      <c r="I171" s="163"/>
    </row>
  </sheetData>
  <mergeCells count="24">
    <mergeCell ref="A1:I1"/>
    <mergeCell ref="A2:I2"/>
    <mergeCell ref="B3:C3"/>
    <mergeCell ref="D3:E3"/>
    <mergeCell ref="F3:G3"/>
    <mergeCell ref="H3:I3"/>
    <mergeCell ref="A46:I46"/>
    <mergeCell ref="A47:I47"/>
    <mergeCell ref="B48:C48"/>
    <mergeCell ref="D48:E48"/>
    <mergeCell ref="F48:G48"/>
    <mergeCell ref="H48:I48"/>
    <mergeCell ref="A90:I90"/>
    <mergeCell ref="A91:I91"/>
    <mergeCell ref="B92:C92"/>
    <mergeCell ref="D92:E92"/>
    <mergeCell ref="F92:G92"/>
    <mergeCell ref="H92:I92"/>
    <mergeCell ref="A132:I132"/>
    <mergeCell ref="A133:I133"/>
    <mergeCell ref="B134:C134"/>
    <mergeCell ref="D134:E134"/>
    <mergeCell ref="F134:G134"/>
    <mergeCell ref="H134:I134"/>
  </mergeCells>
  <pageMargins left="0.74803149606299213" right="0.74803149606299213" top="0.98425196850393704" bottom="0.98425196850393704" header="0.51181102362204722" footer="0.51181102362204722"/>
  <pageSetup scale="64" orientation="landscape" r:id="rId1"/>
  <headerFooter alignWithMargins="0"/>
  <rowBreaks count="3" manualBreakCount="3">
    <brk id="44" max="16383" man="1"/>
    <brk id="88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1ST QRT </vt:lpstr>
      <vt:lpstr>2ND QRT </vt:lpstr>
      <vt:lpstr>Half Year 2018</vt:lpstr>
      <vt:lpstr>'1ST QRT 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ADEGBOLA</dc:creator>
  <cp:lastModifiedBy>Emuesiri Ojo</cp:lastModifiedBy>
  <cp:lastPrinted>2017-11-17T12:27:37Z</cp:lastPrinted>
  <dcterms:created xsi:type="dcterms:W3CDTF">2017-06-29T12:42:20Z</dcterms:created>
  <dcterms:modified xsi:type="dcterms:W3CDTF">2018-08-29T11:15:12Z</dcterms:modified>
</cp:coreProperties>
</file>